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2"/>
  </bookViews>
  <sheets>
    <sheet name="Приложение 4" sheetId="1" r:id="rId1"/>
    <sheet name="Приложение 3" sheetId="2" r:id="rId2"/>
    <sheet name="Приложение 2" sheetId="3" r:id="rId3"/>
    <sheet name="приложение 5" sheetId="4" r:id="rId4"/>
  </sheets>
  <definedNames>
    <definedName name="_xlnm.Print_Area" localSheetId="0">'Приложение 4'!$A$1:$D$70</definedName>
    <definedName name="_xlnm.Print_Area" localSheetId="3">'приложение 5'!$A$1:$J$351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H252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52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</commentList>
</comments>
</file>

<file path=xl/sharedStrings.xml><?xml version="1.0" encoding="utf-8"?>
<sst xmlns="http://schemas.openxmlformats.org/spreadsheetml/2006/main" count="978" uniqueCount="267">
  <si>
    <t>Социальные  выплаты</t>
  </si>
  <si>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</si>
  <si>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</si>
  <si>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</si>
  <si>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</si>
  <si>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</si>
  <si>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</si>
  <si>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</si>
  <si>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</si>
  <si>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</si>
  <si>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</si>
  <si>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</si>
  <si>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</si>
  <si>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</si>
  <si>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</si>
  <si>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</si>
  <si>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</si>
  <si>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</si>
  <si>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</si>
  <si>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</si>
  <si>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</si>
  <si>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</si>
  <si>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</si>
  <si>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</si>
  <si>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</si>
  <si>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</si>
  <si>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</si>
  <si>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</si>
  <si>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</si>
  <si>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</si>
  <si>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</si>
  <si>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</si>
  <si>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</si>
  <si>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</si>
  <si>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</si>
  <si>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</si>
  <si>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</si>
  <si>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</si>
  <si>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</si>
  <si>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</si>
  <si>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</si>
  <si>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</si>
  <si>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</si>
  <si>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</si>
  <si>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</si>
  <si>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</si>
  <si>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Социальные  выплата</t>
  </si>
  <si>
    <t>Комитет  по  управлению  муниципальной собственностью</t>
  </si>
  <si>
    <t>Оценка  недвижимости, признание  прав  и  регулирование отношений по  государственной  и  муниципальной  собственности</t>
  </si>
  <si>
    <t>Выполнение других  обязательств  государства</t>
  </si>
  <si>
    <t>Другие вопросы в области  национальной  экономики</t>
  </si>
  <si>
    <t>Реализация государственных функций  в области национальной  экономики</t>
  </si>
  <si>
    <t>Мероприятия в области  гражданской  промышленности</t>
  </si>
  <si>
    <t>Выполнение функцмй  органами  местного  самоуправления</t>
  </si>
  <si>
    <t>Программа "Поддержка  малого предпринимательства  в Октябрьском  районе "</t>
  </si>
  <si>
    <t>Социальные выплаты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</si>
  <si>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</si>
  <si>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Коммунальное  хозяйство</t>
  </si>
  <si>
    <t>Благоустройство</t>
  </si>
  <si>
    <t>Предоставление  гражданам  субсидий  на оплату   жилого  помещения  и коммунальных  услуг</t>
  </si>
  <si>
    <t>Проведение выборов и референдумов</t>
  </si>
  <si>
    <t>Субсидии юридическим лицам</t>
  </si>
  <si>
    <t>Доплаты  к пенсиям, дополнительное  пенсионное  обеспечение</t>
  </si>
  <si>
    <t xml:space="preserve">Доплаты  к пенсиям  государственных  служаших   субъектов  Российской  Федерации   и  муниципальных  служащих </t>
  </si>
  <si>
    <t>Охрана окружающей  среды</t>
  </si>
  <si>
    <t>Охрана объектов    растительного   и  животного  мира   и  среды  их  обитания</t>
  </si>
  <si>
    <t>Социальное  обеспечения  населения</t>
  </si>
  <si>
    <t>Мероприятия  в  области социальной  политики</t>
  </si>
  <si>
    <t>Социальная  помощь</t>
  </si>
  <si>
    <t>Выполнение  функций органми  местного  самоуправления</t>
  </si>
  <si>
    <t>Региональные  целевые  программы</t>
  </si>
  <si>
    <t>Программа "Развитие  агропромышленного  комплекса  муниципального  образования  Октябрьский  район на 2008-2010 годы"</t>
  </si>
  <si>
    <t>Проведение  выборов  в  представительные  органы    муниципального  образования</t>
  </si>
  <si>
    <t>Выполнение функций органами местного  самоуправления</t>
  </si>
  <si>
    <t>Поддержка  коммунального  хозяйства</t>
  </si>
  <si>
    <t>Компенсация   выпадающих  доходов  организациям, предоставляющим  населению электроснабжения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</si>
  <si>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теплоснабжения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</si>
  <si>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водоснабжения  и водоотведения  по  тарифам, не обеспечиваюшим  возмещение  издержек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</si>
  <si>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</si>
  <si>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</si>
  <si>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</si>
  <si>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</si>
  <si>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Глава  муниципального  образования</t>
  </si>
  <si>
    <t>Целевые  программы муниципальных  образований</t>
  </si>
  <si>
    <t>Бюджетные  инвестиции</t>
  </si>
  <si>
    <t>Мероприятия  в  области сельскохозяйственного  производства</t>
  </si>
  <si>
    <t>Избирательная комиссия муниципального  образования Октябрький район</t>
  </si>
  <si>
    <t>Руководство в сфере установленных  функций органов  государственной  власти субъектов Российской  Федерации  и органов  местного самоуправления</t>
  </si>
  <si>
    <t>Выполнение функций  органами  местного самоуправления</t>
  </si>
  <si>
    <t>Члены избирательной комиссии  муниципального  образования</t>
  </si>
  <si>
    <t>Выполнение  функций   органами  местного  самоуправления</t>
  </si>
  <si>
    <t>Мероприятия по землеустройству и землепользованию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</si>
  <si>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</si>
  <si>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</si>
  <si>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</si>
  <si>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Дргие вопросы в области социальной  политики</t>
  </si>
  <si>
    <t>Друние  вопросы в области социальной  политики</t>
  </si>
  <si>
    <t>Мобилизаионная и вневойсковая подготовка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</si>
  <si>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</si>
  <si>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</si>
  <si>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</si>
  <si>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</si>
  <si>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</si>
  <si>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</si>
  <si>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</si>
  <si>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</si>
  <si>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Культура и 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</si>
  <si>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</si>
  <si>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</si>
  <si>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</si>
  <si>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</si>
  <si>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</si>
  <si>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</si>
  <si>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</si>
  <si>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</si>
  <si>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</si>
  <si>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</si>
  <si>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</si>
  <si>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</si>
  <si>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</si>
  <si>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</t>
  </si>
  <si>
    <t>Резервные средства</t>
  </si>
  <si>
    <t>городского поселения  Приобье</t>
  </si>
  <si>
    <t>городского  поселения Приобье</t>
  </si>
  <si>
    <t>Администрация городского поселения Приобье</t>
  </si>
  <si>
    <t>Транспорт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</si>
  <si>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</si>
  <si>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</si>
  <si>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Мероприятия в сфере культуры и кинематографии</t>
  </si>
  <si>
    <t>Органы юстиции</t>
  </si>
  <si>
    <t>Дорожное хозяйство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</si>
  <si>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</si>
  <si>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</si>
  <si>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</si>
  <si>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</si>
  <si>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 общего характера</t>
  </si>
  <si>
    <t>Обеспечение деятельности муниципальных органов власти</t>
  </si>
  <si>
    <t>Заместители главы муниципального образования</t>
  </si>
  <si>
    <t>Расходы на обеспечение функций муниципальных органов власти</t>
  </si>
  <si>
    <t>Резервные фонды исполнительных муниципальных органов власти</t>
  </si>
  <si>
    <t>Непрограммные расходы</t>
  </si>
  <si>
    <t>Прочие мероприятия муниципальных органов власти</t>
  </si>
  <si>
    <t>Прочие мероприятия муниципальных органов власти (центральный аппарат)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</si>
  <si>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</si>
  <si>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первычного воинского учета
на территориях, где отсутствуют военные 
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</si>
  <si>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</si>
  <si>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Снижение рисков и смягчение последствий чрезвычайных ситуаций</t>
  </si>
  <si>
    <t>Создание и содержание резервов материальных ресурсов (запасов) для предупреждения, ликвидации чрезвычайных ситуаций</t>
  </si>
  <si>
    <t>Мероприятия в области национальной экономики</t>
  </si>
  <si>
    <t>Предоставление субсидий автотранспортным предприятиям</t>
  </si>
  <si>
    <t>Содержание автомобильных дорог общего пользования (местный бюджет)</t>
  </si>
  <si>
    <t>Мероприятия в области жилищно-коммунального хозяйства</t>
  </si>
  <si>
    <t xml:space="preserve"> Жилищно-коммунальноое хозяйство</t>
  </si>
  <si>
    <t>Капитальный ремонт жилого фонда</t>
  </si>
  <si>
    <t>Муниципальная программа "О защите населения и территории Октябрьского района от чрезвычайных ситуаций  природного и техногенного характера на 2014-2020 годы"</t>
  </si>
  <si>
    <t>Подпрограмма "Дорожное хозяйство"  муниципальной  программы "Развитие транспортной системы муниципального образования Октябрьский район  на 2014-2020 годы"</t>
  </si>
  <si>
    <t>Муниципальная программа  "Развитие жилищно-коммунального комплекса и повышение энергетической эффективности в муниципальном образовании Октябрьский район  на 2014-2016 годы"</t>
  </si>
  <si>
    <t>Муниципальная  программа "Развитие транспортной системы муниципального образования Октябрьский район  на 2014-2016 годы"</t>
  </si>
  <si>
    <t>Мероприятия в области коммунального хозяйства</t>
  </si>
  <si>
    <t>Мероприятия в области  жилищно-коммунального хозяйства</t>
  </si>
  <si>
    <t>Мероприятия  в области жилищно-коммунального хозяйства</t>
  </si>
  <si>
    <t>Внешнее благоустройство</t>
  </si>
  <si>
    <t xml:space="preserve">Непрограммные расходы </t>
  </si>
  <si>
    <t>Мероприятия в области культуры и кинематографии</t>
  </si>
  <si>
    <t>Расходы на обеспечение деятельности (оказание услуг) муниципальных учреждений</t>
  </si>
  <si>
    <t>Муниципальная программа "Культура Октябрьского района на 2014-2020 годы" (Библиотечное дело)</t>
  </si>
  <si>
    <t>Мероприятия в области физической культуры и спорта</t>
  </si>
  <si>
    <t>Мероприятия в сфере физической культуры и спорта</t>
  </si>
  <si>
    <t>Муниципальная программа "Развитие физической культуры и спорта на территории Октябрьского района на 2014-2020 годы"</t>
  </si>
  <si>
    <t>0412114</t>
  </si>
  <si>
    <t>Государственная программа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</si>
  <si>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на 2014год</t>
  </si>
  <si>
    <t>Реализация мероприятий муниципальной программы "О защите населения и территории Октябрьского района от чрезвычайных ситуаций  природного и техногенного характера на 2014-2020 годы"</t>
  </si>
  <si>
    <t>0300000</t>
  </si>
  <si>
    <t>0310000</t>
  </si>
  <si>
    <t>Фонд оплаты труда государственных (муниципальных) органов и взносы по обязательному социальному страхованию</t>
  </si>
  <si>
    <t xml:space="preserve">              Распределение бюджетных ассигнований по разделам, подразделам,</t>
  </si>
  <si>
    <t>Распределение бюджетных ассигнований  по разделам и подразделам классификации расходов бюджета городского  поселения Приобье на 2014 год</t>
  </si>
  <si>
    <t xml:space="preserve">                 городского поселения Приобье в ведомственной структуре расходов </t>
  </si>
  <si>
    <t>Мобилизационная и вневойсковая подготовка</t>
  </si>
  <si>
    <t>Подпрограмма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</si>
  <si>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Подпрограмма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</si>
  <si>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0400000</t>
  </si>
  <si>
    <t>Подпрограмма "Развитие массовой физической культуры и спорта"муниципальной программы "Развитие физической культуры и спорта на территории Октябрьского района на 2014-2020 годы"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</si>
  <si>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  "</t>
  </si>
  <si>
    <t>0410000</t>
  </si>
  <si>
    <t xml:space="preserve"> Подпрограмма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</si>
  <si>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 xml:space="preserve">                                                                                                                                          Приложение  № 9</t>
  </si>
  <si>
    <t>целевым статьям (муниципальным программам Октябрьского района и непрограммным направлениям деятельности) , видам расходов классификации расходов бюджета</t>
  </si>
  <si>
    <t>направлениям деятельности), видам расходов классификации расходов</t>
  </si>
  <si>
    <t xml:space="preserve">                             Приложение № 11</t>
  </si>
  <si>
    <t>Итого</t>
  </si>
  <si>
    <t>Приложение № 5</t>
  </si>
  <si>
    <t xml:space="preserve">Сумма на год  </t>
  </si>
  <si>
    <t>(тыс. руб.)</t>
  </si>
  <si>
    <t>направлениям деятельности), группам и подгруппам видам расходов классификации расходов</t>
  </si>
  <si>
    <t xml:space="preserve"> </t>
  </si>
  <si>
    <t>Приложение № 7</t>
  </si>
  <si>
    <t>к решению Совета депутатов</t>
  </si>
  <si>
    <t>Муниципальные программы</t>
  </si>
  <si>
    <t>Государственные программы</t>
  </si>
  <si>
    <t xml:space="preserve">Субвенции за счет средств федерального бюджета, не отнесенные к государственным программам </t>
  </si>
  <si>
    <t xml:space="preserve">              Распределение бюджетных ассигнований по целевым статьям</t>
  </si>
  <si>
    <t xml:space="preserve"> (муниципальным программам Октябрьского района и непрограммным направлениям деятельности) , видам расходов классификации расходов бюджета</t>
  </si>
  <si>
    <t xml:space="preserve"> направлениям деятельности), группам и подгруппам видов расходов </t>
  </si>
  <si>
    <t xml:space="preserve">    классификации расходов бюджета    городского поселения Приобье </t>
  </si>
  <si>
    <t xml:space="preserve">         бюджета  городского поселения Приобье </t>
  </si>
  <si>
    <t>0315644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</si>
  <si>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</si>
  <si>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</si>
  <si>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Реализация мероприятий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программы "Развитие транспортной системы  муниципального образования Октябрьский район на 2014-2016 годы"</t>
  </si>
  <si>
    <t>Мероприятия 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</si>
  <si>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Реализация мероприятий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</si>
  <si>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Мероприятия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</si>
  <si>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Реализация мероприятий  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программы "Развитие транспортной системы  муниципального образования Октябрьский район на 2014-2016 годы"</t>
  </si>
  <si>
    <t>Мероприятия  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</si>
  <si>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Мероприятия 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</si>
  <si>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от " _26__  "_декабря___2013  года № 22 __</t>
  </si>
  <si>
    <t xml:space="preserve">  от " 26_" декабря____     2013 года №_22__ </t>
  </si>
  <si>
    <t xml:space="preserve">  от "26 _" __декабря___ 2013 года №_22__ </t>
  </si>
  <si>
    <t xml:space="preserve">  от "26 _" декабря__     2013 года №22__ </t>
  </si>
  <si>
    <t>Приложение № 2</t>
  </si>
  <si>
    <t>Приложение № 3</t>
  </si>
  <si>
    <t xml:space="preserve">                                                                                                                                          Приложение  № 4</t>
  </si>
  <si>
    <t xml:space="preserve">                             Приложение № 5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</si>
  <si>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</si>
  <si>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Исполнение судебных актов 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</si>
  <si>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</si>
  <si>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исполнению наказов избирателей наказов избирателей депутатам Думы ХМАО-Югры</t>
  </si>
  <si>
    <t>Общеэкономические вопросы</t>
  </si>
  <si>
    <t>Государственная программа "Содействие занятости населения в ХМАО-Югре на 2014-2020 годы"</t>
  </si>
  <si>
    <t>Подпрограмма "Содействие трудоустройству граждан" государственной программы "Содействие занятости населения в ХМАО-Югре на 2014-2020 годы"</t>
  </si>
  <si>
    <t>Реализация мероприятий по содействию занятости населения</t>
  </si>
  <si>
    <t xml:space="preserve"> Жилищно-коммунальное хозяйство</t>
  </si>
  <si>
    <t>Иные межбюджетные трансферты</t>
  </si>
  <si>
    <t xml:space="preserve">Межбюджетные трансферты 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</si>
  <si>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</si>
  <si>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</si>
  <si>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</si>
  <si>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</si>
  <si>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>Пенсии</t>
  </si>
  <si>
    <t>В том числе за счет субвенций(субсидий) из федерального  и окружного  бюджета</t>
  </si>
  <si>
    <t>В том числе
 за счет субвенций на исполнение государственных полномочий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</si>
  <si>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2014-2020 годы"</t>
  </si>
  <si>
    <t>Подпрограмма "Профилактика правонарушений в сфере общественного порядка, безопасности дорожного движения, незаконному обороту и злоупотреблению наркотиками в Октябрьском районе на 2014-2020 годы"</t>
  </si>
  <si>
    <t>Субвенции на осуществление полномочий по государственной регистрации актов гражданского состояния в рамках подпрограммы  "Профилактика правонарушений в сфере общественного порядка и безопасности дорожного движения" муниципальной программы "Профилактика правонарушений в сфере общественного порядка, безопасности дорожного движения, незаконного оборота и злоуполребления наркотиками в Октябрьском районе на 2014-2020 годы" за счет средств федерального бюджета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</si>
  <si>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2014-2016 годы"</t>
  </si>
  <si>
    <t>Реализация мероприятий муниципальной программы "О защите населения и территории Октябрьского района от чрезвычайных ситуаций природного и техногенного характера на 2014-2016 годы"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</si>
  <si>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204-2016 годы"</t>
  </si>
  <si>
    <t>Другие вопросы в области национальной безопасности и правоохранительной деятельности</t>
  </si>
  <si>
    <t>Мероприятия по созданию общественных спасательных постов  в местах массового отдыха людей на водных объектах муниципальной программы "О защите населения и территории Октябрьского района от чрезвычайных ситуаций природного и техногенного характера на 2014-2016 годы"</t>
  </si>
  <si>
    <t xml:space="preserve">Подпрограмма "Обеспечение прав граждан на доступ к культурным ценностям и информации" муниципальной программы "Культура Октябрьского района на 2014-2020 годы" </t>
  </si>
  <si>
    <t>Пенсии за выслугу лет, дополнительное пенсионное обеспечение</t>
  </si>
  <si>
    <t>Муниципальная программа "О защите населения и территории Октябрьского района от чрезвычайных ситуаций  природного и техногенного характера на 2014-2016 годы"</t>
  </si>
  <si>
    <t xml:space="preserve">Всего </t>
  </si>
  <si>
    <t>Подпрограмма "Дополнительные мероприятия в области занятости населения" государственной программы "Содействие занятости населения в ХМАО-Югре на 2014-2020 годы"</t>
  </si>
  <si>
    <t xml:space="preserve"> Реализация дополнительных мероприятий, направленных на снижение напряженности на рынке труда,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ХМАО-Югре на 2014-2020 годы"</t>
  </si>
  <si>
    <t>Мероприятия в области коммунального хозяйтсва</t>
  </si>
  <si>
    <t>,</t>
  </si>
  <si>
    <t>Муниципальная программа "Утилизация отходов на территории муниципального образования Октябрьский район на 2014-2016 годы"</t>
  </si>
  <si>
    <t>Реализация мероприятий муниципальной программы "Утилизация отходов на территории муниципального образования Октябрьский район на 2014-2016 годы"</t>
  </si>
  <si>
    <t>0600000</t>
  </si>
  <si>
    <t>0602120</t>
  </si>
  <si>
    <t xml:space="preserve">  от "_24_ " сентября ___ 2014 года №_29</t>
  </si>
  <si>
    <t xml:space="preserve">  от "24_"_сентября__   2014 года №_29__</t>
  </si>
  <si>
    <t>от " _24_  "_сентября____2014  года №_29__</t>
  </si>
  <si>
    <t xml:space="preserve">  от "_24_ " _сентября__  2014 года №_29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</si>
</sst>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\-0"/>
    <numFmt numFmtId="180" formatCode="[$-FC19]d\ mmmm\ yyyy\ &quot;г.&quot;"/>
    <numFmt numFmtId="181" formatCode="#,##0.00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0"/>
    </font>
    <font>
      <b/>
      <sz val="11"/>
      <name val="Tahoma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 CYR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6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64" fontId="5" fillId="0" borderId="10" xfId="54" applyNumberFormat="1" applyFont="1" applyFill="1" applyBorder="1" applyAlignment="1" applyProtection="1">
      <alignment wrapText="1"/>
      <protection hidden="1"/>
    </xf>
    <xf numFmtId="16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7" applyNumberFormat="1" applyFont="1" applyFill="1" applyAlignment="1" applyProtection="1">
      <alignment/>
      <protection hidden="1"/>
    </xf>
    <xf numFmtId="0" fontId="1" fillId="0" borderId="0" xfId="57" applyFont="1">
      <alignment/>
      <protection/>
    </xf>
    <xf numFmtId="0" fontId="5" fillId="0" borderId="0" xfId="57" applyFont="1">
      <alignment/>
      <protection/>
    </xf>
    <xf numFmtId="0" fontId="8" fillId="0" borderId="0" xfId="57" applyNumberFormat="1" applyFont="1" applyFill="1" applyAlignment="1" applyProtection="1">
      <alignment horizontal="center"/>
      <protection hidden="1"/>
    </xf>
    <xf numFmtId="0" fontId="4" fillId="0" borderId="0" xfId="57" applyNumberFormat="1" applyFont="1" applyFill="1" applyAlignment="1" applyProtection="1">
      <alignment horizontal="centerContinuous"/>
      <protection hidden="1"/>
    </xf>
    <xf numFmtId="0" fontId="9" fillId="0" borderId="0" xfId="57" applyNumberFormat="1" applyFont="1" applyFill="1" applyAlignment="1" applyProtection="1">
      <alignment horizontal="right"/>
      <protection hidden="1"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166" fontId="4" fillId="0" borderId="10" xfId="57" applyNumberFormat="1" applyFont="1" applyFill="1" applyBorder="1" applyAlignment="1" applyProtection="1">
      <alignment wrapText="1"/>
      <protection hidden="1"/>
    </xf>
    <xf numFmtId="0" fontId="4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wrapText="1"/>
      <protection hidden="1"/>
    </xf>
    <xf numFmtId="166" fontId="1" fillId="0" borderId="10" xfId="57" applyNumberFormat="1" applyFont="1" applyFill="1" applyBorder="1" applyAlignment="1" applyProtection="1">
      <alignment wrapText="1"/>
      <protection hidden="1"/>
    </xf>
    <xf numFmtId="164" fontId="1" fillId="0" borderId="10" xfId="57" applyNumberFormat="1" applyFont="1" applyFill="1" applyBorder="1" applyAlignment="1" applyProtection="1">
      <alignment wrapText="1"/>
      <protection hidden="1"/>
    </xf>
    <xf numFmtId="165" fontId="1" fillId="0" borderId="10" xfId="57" applyNumberFormat="1" applyFont="1" applyFill="1" applyBorder="1" applyAlignment="1" applyProtection="1">
      <alignment/>
      <protection hidden="1"/>
    </xf>
    <xf numFmtId="0" fontId="1" fillId="0" borderId="10" xfId="57" applyFont="1" applyBorder="1">
      <alignment/>
      <protection/>
    </xf>
    <xf numFmtId="164" fontId="1" fillId="0" borderId="10" xfId="57" applyNumberFormat="1" applyFont="1" applyFill="1" applyBorder="1" applyAlignment="1" applyProtection="1">
      <alignment/>
      <protection hidden="1"/>
    </xf>
    <xf numFmtId="167" fontId="1" fillId="0" borderId="10" xfId="57" applyNumberFormat="1" applyFont="1" applyFill="1" applyBorder="1" applyAlignment="1" applyProtection="1">
      <alignment/>
      <protection hidden="1"/>
    </xf>
    <xf numFmtId="166" fontId="1" fillId="24" borderId="10" xfId="57" applyNumberFormat="1" applyFont="1" applyFill="1" applyBorder="1" applyAlignment="1" applyProtection="1">
      <alignment wrapText="1"/>
      <protection hidden="1"/>
    </xf>
    <xf numFmtId="0" fontId="1" fillId="0" borderId="0" xfId="57" applyFont="1" applyFill="1">
      <alignment/>
      <protection/>
    </xf>
    <xf numFmtId="167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6" fontId="1" fillId="25" borderId="10" xfId="57" applyNumberFormat="1" applyFont="1" applyFill="1" applyBorder="1" applyAlignment="1" applyProtection="1">
      <alignment wrapText="1"/>
      <protection hidden="1"/>
    </xf>
    <xf numFmtId="164" fontId="1" fillId="25" borderId="10" xfId="57" applyNumberFormat="1" applyFont="1" applyFill="1" applyBorder="1" applyAlignment="1" applyProtection="1">
      <alignment wrapText="1"/>
      <protection hidden="1"/>
    </xf>
    <xf numFmtId="164" fontId="1" fillId="25" borderId="10" xfId="57" applyNumberFormat="1" applyFont="1" applyFill="1" applyBorder="1" applyAlignment="1" applyProtection="1">
      <alignment/>
      <protection hidden="1"/>
    </xf>
    <xf numFmtId="166" fontId="4" fillId="25" borderId="10" xfId="57" applyNumberFormat="1" applyFont="1" applyFill="1" applyBorder="1" applyAlignment="1" applyProtection="1">
      <alignment wrapText="1"/>
      <protection hidden="1"/>
    </xf>
    <xf numFmtId="0" fontId="4" fillId="25" borderId="10" xfId="57" applyFont="1" applyFill="1" applyBorder="1">
      <alignment/>
      <protection/>
    </xf>
    <xf numFmtId="165" fontId="4" fillId="25" borderId="10" xfId="57" applyNumberFormat="1" applyFont="1" applyFill="1" applyBorder="1" applyAlignment="1" applyProtection="1">
      <alignment/>
      <protection hidden="1"/>
    </xf>
    <xf numFmtId="3" fontId="1" fillId="0" borderId="10" xfId="57" applyNumberFormat="1" applyFont="1" applyFill="1" applyBorder="1" applyAlignment="1" applyProtection="1">
      <alignment/>
      <protection hidden="1"/>
    </xf>
    <xf numFmtId="3" fontId="4" fillId="25" borderId="10" xfId="57" applyNumberFormat="1" applyFont="1" applyFill="1" applyBorder="1" applyAlignment="1" applyProtection="1">
      <alignment/>
      <protection hidden="1"/>
    </xf>
    <xf numFmtId="165" fontId="1" fillId="0" borderId="10" xfId="57" applyNumberFormat="1" applyFont="1" applyBorder="1">
      <alignment/>
      <protection/>
    </xf>
    <xf numFmtId="3" fontId="1" fillId="0" borderId="10" xfId="57" applyNumberFormat="1" applyFont="1" applyBorder="1">
      <alignment/>
      <protection/>
    </xf>
    <xf numFmtId="0" fontId="1" fillId="0" borderId="12" xfId="57" applyNumberFormat="1" applyFont="1" applyFill="1" applyBorder="1" applyAlignment="1" applyProtection="1">
      <alignment horizontal="center" vertical="center"/>
      <protection hidden="1"/>
    </xf>
    <xf numFmtId="0" fontId="1" fillId="0" borderId="13" xfId="57" applyNumberFormat="1" applyFont="1" applyFill="1" applyBorder="1" applyAlignment="1" applyProtection="1">
      <alignment horizontal="center" vertical="center"/>
      <protection hidden="1"/>
    </xf>
    <xf numFmtId="0" fontId="1" fillId="0" borderId="14" xfId="57" applyNumberFormat="1" applyFont="1" applyFill="1" applyBorder="1" applyAlignment="1" applyProtection="1">
      <alignment horizontal="center" vertical="center"/>
      <protection hidden="1"/>
    </xf>
    <xf numFmtId="0" fontId="4" fillId="25" borderId="14" xfId="57" applyNumberFormat="1" applyFont="1" applyFill="1" applyBorder="1" applyAlignment="1" applyProtection="1">
      <alignment wrapText="1"/>
      <protection hidden="1"/>
    </xf>
    <xf numFmtId="0" fontId="1" fillId="0" borderId="14" xfId="57" applyNumberFormat="1" applyFont="1" applyFill="1" applyBorder="1" applyAlignment="1" applyProtection="1">
      <alignment wrapText="1"/>
      <protection hidden="1"/>
    </xf>
    <xf numFmtId="0" fontId="1" fillId="0" borderId="14" xfId="56" applyNumberFormat="1" applyFont="1" applyFill="1" applyBorder="1" applyAlignment="1" applyProtection="1">
      <alignment wrapText="1"/>
      <protection hidden="1"/>
    </xf>
    <xf numFmtId="0" fontId="1" fillId="24" borderId="14" xfId="57" applyNumberFormat="1" applyFont="1" applyFill="1" applyBorder="1" applyAlignment="1" applyProtection="1">
      <alignment wrapText="1"/>
      <protection hidden="1"/>
    </xf>
    <xf numFmtId="0" fontId="1" fillId="0" borderId="14" xfId="57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6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7" applyNumberFormat="1" applyFont="1" applyBorder="1">
      <alignment/>
      <protection/>
    </xf>
    <xf numFmtId="3" fontId="4" fillId="0" borderId="10" xfId="57" applyNumberFormat="1" applyFont="1" applyFill="1" applyBorder="1" applyAlignment="1" applyProtection="1">
      <alignment/>
      <protection hidden="1"/>
    </xf>
    <xf numFmtId="165" fontId="4" fillId="0" borderId="10" xfId="57" applyNumberFormat="1" applyFont="1" applyFill="1" applyBorder="1" applyAlignment="1" applyProtection="1">
      <alignment/>
      <protection hidden="1"/>
    </xf>
    <xf numFmtId="0" fontId="4" fillId="0" borderId="14" xfId="57" applyNumberFormat="1" applyFont="1" applyFill="1" applyBorder="1" applyAlignment="1" applyProtection="1">
      <alignment wrapText="1"/>
      <protection hidden="1"/>
    </xf>
    <xf numFmtId="166" fontId="1" fillId="0" borderId="10" xfId="57" applyNumberFormat="1" applyFont="1" applyFill="1" applyBorder="1" applyAlignment="1" applyProtection="1">
      <alignment wrapText="1"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/>
      <protection hidden="1"/>
    </xf>
    <xf numFmtId="165" fontId="5" fillId="0" borderId="10" xfId="55" applyNumberFormat="1" applyFont="1" applyFill="1" applyBorder="1" applyAlignment="1" applyProtection="1">
      <alignment/>
      <protection hidden="1"/>
    </xf>
    <xf numFmtId="165" fontId="3" fillId="0" borderId="10" xfId="54" applyNumberFormat="1" applyFont="1" applyFill="1" applyBorder="1" applyAlignment="1" applyProtection="1">
      <alignment vertical="center"/>
      <protection hidden="1"/>
    </xf>
    <xf numFmtId="164" fontId="4" fillId="0" borderId="10" xfId="57" applyNumberFormat="1" applyFont="1" applyFill="1" applyBorder="1" applyAlignment="1" applyProtection="1">
      <alignment wrapText="1"/>
      <protection hidden="1"/>
    </xf>
    <xf numFmtId="164" fontId="4" fillId="0" borderId="10" xfId="57" applyNumberFormat="1" applyFont="1" applyFill="1" applyBorder="1" applyAlignment="1" applyProtection="1">
      <alignment/>
      <protection hidden="1"/>
    </xf>
    <xf numFmtId="167" fontId="4" fillId="0" borderId="10" xfId="57" applyNumberFormat="1" applyFont="1" applyFill="1" applyBorder="1" applyAlignment="1" applyProtection="1">
      <alignment/>
      <protection hidden="1"/>
    </xf>
    <xf numFmtId="166" fontId="4" fillId="0" borderId="10" xfId="57" applyNumberFormat="1" applyFont="1" applyFill="1" applyBorder="1" applyAlignment="1" applyProtection="1">
      <alignment wrapText="1"/>
      <protection hidden="1"/>
    </xf>
    <xf numFmtId="3" fontId="4" fillId="0" borderId="10" xfId="57" applyNumberFormat="1" applyFont="1" applyFill="1" applyBorder="1" applyAlignment="1" applyProtection="1">
      <alignment/>
      <protection hidden="1"/>
    </xf>
    <xf numFmtId="165" fontId="4" fillId="0" borderId="10" xfId="57" applyNumberFormat="1" applyFont="1" applyFill="1" applyBorder="1" applyAlignment="1" applyProtection="1">
      <alignment/>
      <protection hidden="1"/>
    </xf>
    <xf numFmtId="165" fontId="1" fillId="0" borderId="10" xfId="57" applyNumberFormat="1" applyFont="1" applyFill="1" applyBorder="1" applyAlignment="1" applyProtection="1">
      <alignment/>
      <protection hidden="1"/>
    </xf>
    <xf numFmtId="166" fontId="4" fillId="24" borderId="10" xfId="57" applyNumberFormat="1" applyFont="1" applyFill="1" applyBorder="1" applyAlignment="1" applyProtection="1">
      <alignment wrapText="1"/>
      <protection hidden="1"/>
    </xf>
    <xf numFmtId="0" fontId="1" fillId="0" borderId="0" xfId="57" applyNumberFormat="1" applyFont="1" applyFill="1" applyAlignment="1" applyProtection="1">
      <alignment horizontal="right"/>
      <protection hidden="1"/>
    </xf>
    <xf numFmtId="164" fontId="1" fillId="0" borderId="10" xfId="57" applyNumberFormat="1" applyFont="1" applyFill="1" applyBorder="1" applyAlignment="1" applyProtection="1">
      <alignment wrapText="1"/>
      <protection hidden="1"/>
    </xf>
    <xf numFmtId="164" fontId="1" fillId="0" borderId="10" xfId="57" applyNumberFormat="1" applyFont="1" applyFill="1" applyBorder="1" applyAlignment="1" applyProtection="1">
      <alignment/>
      <protection hidden="1"/>
    </xf>
    <xf numFmtId="167" fontId="1" fillId="0" borderId="10" xfId="57" applyNumberFormat="1" applyFont="1" applyFill="1" applyBorder="1" applyAlignment="1" applyProtection="1">
      <alignment/>
      <protection hidden="1"/>
    </xf>
    <xf numFmtId="0" fontId="1" fillId="0" borderId="0" xfId="57" applyFont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7" applyFont="1" applyBorder="1">
      <alignment/>
      <protection/>
    </xf>
    <xf numFmtId="165" fontId="1" fillId="0" borderId="0" xfId="57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174" fontId="4" fillId="0" borderId="10" xfId="57" applyNumberFormat="1" applyFont="1" applyBorder="1">
      <alignment/>
      <protection/>
    </xf>
    <xf numFmtId="0" fontId="16" fillId="0" borderId="0" xfId="0" applyFont="1" applyAlignment="1">
      <alignment/>
    </xf>
    <xf numFmtId="3" fontId="1" fillId="0" borderId="10" xfId="57" applyNumberFormat="1" applyFont="1" applyFill="1" applyBorder="1">
      <alignment/>
      <protection/>
    </xf>
    <xf numFmtId="0" fontId="1" fillId="0" borderId="0" xfId="54" applyFont="1" applyFill="1">
      <alignment/>
      <protection/>
    </xf>
    <xf numFmtId="167" fontId="1" fillId="24" borderId="10" xfId="57" applyNumberFormat="1" applyFont="1" applyFill="1" applyBorder="1" applyAlignment="1" applyProtection="1">
      <alignment wrapText="1"/>
      <protection hidden="1"/>
    </xf>
    <xf numFmtId="166" fontId="1" fillId="24" borderId="10" xfId="57" applyNumberFormat="1" applyFont="1" applyFill="1" applyBorder="1" applyAlignment="1" applyProtection="1">
      <alignment wrapText="1"/>
      <protection hidden="1"/>
    </xf>
    <xf numFmtId="174" fontId="1" fillId="0" borderId="10" xfId="57" applyNumberFormat="1" applyFont="1" applyBorder="1">
      <alignment/>
      <protection/>
    </xf>
    <xf numFmtId="3" fontId="1" fillId="0" borderId="15" xfId="54" applyNumberFormat="1" applyFont="1" applyBorder="1">
      <alignment/>
      <protection/>
    </xf>
    <xf numFmtId="0" fontId="3" fillId="0" borderId="15" xfId="54" applyNumberFormat="1" applyFont="1" applyFill="1" applyBorder="1" applyAlignment="1" applyProtection="1">
      <alignment/>
      <protection hidden="1"/>
    </xf>
    <xf numFmtId="0" fontId="1" fillId="0" borderId="15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5" fillId="0" borderId="10" xfId="54" applyNumberFormat="1" applyFont="1" applyFill="1" applyBorder="1" applyAlignment="1" applyProtection="1">
      <alignment wrapText="1"/>
      <protection hidden="1"/>
    </xf>
    <xf numFmtId="49" fontId="1" fillId="0" borderId="10" xfId="57" applyNumberFormat="1" applyFont="1" applyFill="1" applyBorder="1" applyAlignment="1" applyProtection="1">
      <alignment horizontal="right" wrapText="1"/>
      <protection hidden="1"/>
    </xf>
    <xf numFmtId="0" fontId="17" fillId="0" borderId="10" xfId="54" applyNumberFormat="1" applyFont="1" applyFill="1" applyBorder="1" applyAlignment="1" applyProtection="1">
      <alignment wrapText="1"/>
      <protection hidden="1"/>
    </xf>
    <xf numFmtId="0" fontId="4" fillId="0" borderId="10" xfId="54" applyNumberFormat="1" applyFont="1" applyFill="1" applyBorder="1" applyAlignment="1" applyProtection="1">
      <alignment wrapText="1"/>
      <protection hidden="1"/>
    </xf>
    <xf numFmtId="49" fontId="4" fillId="0" borderId="10" xfId="57" applyNumberFormat="1" applyFont="1" applyFill="1" applyBorder="1" applyAlignment="1" applyProtection="1">
      <alignment horizontal="right" wrapText="1"/>
      <protection hidden="1"/>
    </xf>
    <xf numFmtId="0" fontId="4" fillId="0" borderId="10" xfId="54" applyNumberFormat="1" applyFont="1" applyFill="1" applyBorder="1" applyAlignment="1" applyProtection="1">
      <alignment wrapText="1"/>
      <protection hidden="1"/>
    </xf>
    <xf numFmtId="165" fontId="4" fillId="0" borderId="10" xfId="57" applyNumberFormat="1" applyFont="1" applyBorder="1">
      <alignment/>
      <protection/>
    </xf>
    <xf numFmtId="0" fontId="1" fillId="0" borderId="0" xfId="57" applyNumberFormat="1" applyFont="1" applyFill="1" applyBorder="1" applyAlignment="1" applyProtection="1">
      <alignment wrapText="1"/>
      <protection hidden="1"/>
    </xf>
    <xf numFmtId="166" fontId="1" fillId="0" borderId="0" xfId="57" applyNumberFormat="1" applyFont="1" applyFill="1" applyBorder="1" applyAlignment="1" applyProtection="1">
      <alignment wrapText="1"/>
      <protection hidden="1"/>
    </xf>
    <xf numFmtId="164" fontId="1" fillId="0" borderId="0" xfId="57" applyNumberFormat="1" applyFont="1" applyFill="1" applyBorder="1" applyAlignment="1" applyProtection="1">
      <alignment wrapText="1"/>
      <protection hidden="1"/>
    </xf>
    <xf numFmtId="164" fontId="1" fillId="0" borderId="0" xfId="57" applyNumberFormat="1" applyFont="1" applyFill="1" applyBorder="1" applyAlignment="1" applyProtection="1">
      <alignment/>
      <protection hidden="1"/>
    </xf>
    <xf numFmtId="167" fontId="1" fillId="0" borderId="0" xfId="57" applyNumberFormat="1" applyFont="1" applyFill="1" applyBorder="1" applyAlignment="1" applyProtection="1">
      <alignment/>
      <protection hidden="1"/>
    </xf>
    <xf numFmtId="166" fontId="1" fillId="0" borderId="0" xfId="57" applyNumberFormat="1" applyFont="1" applyFill="1" applyBorder="1" applyAlignment="1" applyProtection="1">
      <alignment wrapText="1"/>
      <protection hidden="1"/>
    </xf>
    <xf numFmtId="3" fontId="1" fillId="0" borderId="0" xfId="57" applyNumberFormat="1" applyFont="1" applyFill="1" applyBorder="1" applyAlignment="1" applyProtection="1">
      <alignment/>
      <protection hidden="1"/>
    </xf>
    <xf numFmtId="3" fontId="1" fillId="0" borderId="0" xfId="57" applyNumberFormat="1" applyFont="1" applyBorder="1">
      <alignment/>
      <protection/>
    </xf>
    <xf numFmtId="0" fontId="1" fillId="0" borderId="0" xfId="57" applyNumberFormat="1" applyFont="1" applyFill="1" applyBorder="1" applyAlignment="1" applyProtection="1">
      <alignment wrapText="1"/>
      <protection hidden="1"/>
    </xf>
    <xf numFmtId="0" fontId="5" fillId="0" borderId="0" xfId="57" applyFont="1" applyAlignment="1">
      <alignment wrapText="1"/>
      <protection/>
    </xf>
    <xf numFmtId="0" fontId="18" fillId="0" borderId="10" xfId="0" applyFont="1" applyBorder="1" applyAlignment="1">
      <alignment wrapText="1"/>
    </xf>
    <xf numFmtId="0" fontId="1" fillId="0" borderId="10" xfId="54" applyNumberFormat="1" applyFont="1" applyFill="1" applyBorder="1" applyAlignment="1" applyProtection="1">
      <alignment wrapText="1"/>
      <protection hidden="1"/>
    </xf>
    <xf numFmtId="0" fontId="1" fillId="0" borderId="10" xfId="57" applyFont="1" applyBorder="1" applyAlignment="1">
      <alignment wrapText="1"/>
      <protection/>
    </xf>
    <xf numFmtId="0" fontId="3" fillId="0" borderId="0" xfId="57" applyNumberFormat="1" applyFont="1" applyFill="1" applyAlignment="1" applyProtection="1">
      <alignment horizontal="center" wrapText="1"/>
      <protection hidden="1"/>
    </xf>
    <xf numFmtId="0" fontId="4" fillId="0" borderId="14" xfId="57" applyNumberFormat="1" applyFont="1" applyFill="1" applyBorder="1" applyAlignment="1" applyProtection="1">
      <alignment wrapText="1"/>
      <protection hidden="1"/>
    </xf>
    <xf numFmtId="0" fontId="4" fillId="0" borderId="12" xfId="57" applyNumberFormat="1" applyFont="1" applyFill="1" applyBorder="1" applyAlignment="1" applyProtection="1">
      <alignment horizontal="center" vertical="center"/>
      <protection hidden="1"/>
    </xf>
    <xf numFmtId="0" fontId="4" fillId="0" borderId="13" xfId="57" applyNumberFormat="1" applyFont="1" applyFill="1" applyBorder="1" applyAlignment="1" applyProtection="1">
      <alignment horizontal="center" vertical="center"/>
      <protection hidden="1"/>
    </xf>
    <xf numFmtId="0" fontId="4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/>
    </xf>
    <xf numFmtId="0" fontId="5" fillId="0" borderId="0" xfId="57" applyNumberFormat="1" applyFont="1" applyFill="1" applyAlignment="1" applyProtection="1">
      <alignment horizontal="center" wrapText="1"/>
      <protection hidden="1"/>
    </xf>
    <xf numFmtId="0" fontId="15" fillId="0" borderId="0" xfId="0" applyFont="1" applyAlignment="1">
      <alignment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7" fontId="23" fillId="0" borderId="10" xfId="57" applyNumberFormat="1" applyFont="1" applyFill="1" applyBorder="1" applyAlignment="1" applyProtection="1">
      <alignment/>
      <protection hidden="1"/>
    </xf>
    <xf numFmtId="166" fontId="23" fillId="0" borderId="10" xfId="57" applyNumberFormat="1" applyFont="1" applyFill="1" applyBorder="1" applyAlignment="1" applyProtection="1">
      <alignment wrapText="1"/>
      <protection hidden="1"/>
    </xf>
    <xf numFmtId="165" fontId="23" fillId="0" borderId="10" xfId="57" applyNumberFormat="1" applyFont="1" applyFill="1" applyBorder="1" applyAlignment="1" applyProtection="1">
      <alignment/>
      <protection hidden="1"/>
    </xf>
    <xf numFmtId="0" fontId="4" fillId="0" borderId="10" xfId="57" applyFont="1" applyBorder="1" applyAlignment="1">
      <alignment wrapText="1"/>
      <protection/>
    </xf>
    <xf numFmtId="0" fontId="3" fillId="0" borderId="10" xfId="57" applyNumberFormat="1" applyFont="1" applyFill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5" fontId="1" fillId="0" borderId="16" xfId="57" applyNumberFormat="1" applyFont="1" applyFill="1" applyBorder="1" applyAlignment="1" applyProtection="1">
      <alignment/>
      <protection hidden="1"/>
    </xf>
    <xf numFmtId="165" fontId="1" fillId="0" borderId="16" xfId="57" applyNumberFormat="1" applyFont="1" applyFill="1" applyBorder="1" applyAlignment="1" applyProtection="1">
      <alignment/>
      <protection hidden="1"/>
    </xf>
    <xf numFmtId="165" fontId="4" fillId="0" borderId="16" xfId="57" applyNumberFormat="1" applyFont="1" applyFill="1" applyBorder="1" applyAlignment="1" applyProtection="1">
      <alignment/>
      <protection hidden="1"/>
    </xf>
    <xf numFmtId="0" fontId="1" fillId="0" borderId="17" xfId="57" applyNumberFormat="1" applyFont="1" applyFill="1" applyBorder="1" applyAlignment="1" applyProtection="1">
      <alignment horizontal="center" vertical="center"/>
      <protection hidden="1"/>
    </xf>
    <xf numFmtId="166" fontId="1" fillId="0" borderId="17" xfId="57" applyNumberFormat="1" applyFont="1" applyFill="1" applyBorder="1" applyAlignment="1" applyProtection="1">
      <alignment wrapText="1"/>
      <protection hidden="1"/>
    </xf>
    <xf numFmtId="165" fontId="21" fillId="0" borderId="10" xfId="0" applyNumberFormat="1" applyFont="1" applyBorder="1" applyAlignment="1">
      <alignment/>
    </xf>
    <xf numFmtId="165" fontId="1" fillId="0" borderId="0" xfId="57" applyNumberFormat="1" applyFont="1" applyFill="1" applyBorder="1" applyAlignment="1" applyProtection="1">
      <alignment/>
      <protection hidden="1"/>
    </xf>
    <xf numFmtId="0" fontId="24" fillId="0" borderId="10" xfId="54" applyNumberFormat="1" applyFont="1" applyFill="1" applyBorder="1" applyAlignment="1" applyProtection="1">
      <alignment wrapText="1"/>
      <protection hidden="1"/>
    </xf>
    <xf numFmtId="0" fontId="1" fillId="0" borderId="18" xfId="57" applyNumberFormat="1" applyFont="1" applyFill="1" applyBorder="1" applyAlignment="1" applyProtection="1">
      <alignment horizontal="center" vertical="center" wrapText="1"/>
      <protection hidden="1"/>
    </xf>
    <xf numFmtId="166" fontId="4" fillId="25" borderId="17" xfId="57" applyNumberFormat="1" applyFont="1" applyFill="1" applyBorder="1" applyAlignment="1" applyProtection="1">
      <alignment wrapText="1"/>
      <protection hidden="1"/>
    </xf>
    <xf numFmtId="3" fontId="4" fillId="0" borderId="17" xfId="57" applyNumberFormat="1" applyFont="1" applyFill="1" applyBorder="1" applyAlignment="1" applyProtection="1">
      <alignment/>
      <protection hidden="1"/>
    </xf>
    <xf numFmtId="3" fontId="4" fillId="0" borderId="17" xfId="57" applyNumberFormat="1" applyFont="1" applyFill="1" applyBorder="1" applyAlignment="1" applyProtection="1">
      <alignment/>
      <protection hidden="1"/>
    </xf>
    <xf numFmtId="3" fontId="1" fillId="0" borderId="17" xfId="57" applyNumberFormat="1" applyFont="1" applyFill="1" applyBorder="1" applyAlignment="1" applyProtection="1">
      <alignment/>
      <protection hidden="1"/>
    </xf>
    <xf numFmtId="3" fontId="1" fillId="0" borderId="17" xfId="57" applyNumberFormat="1" applyFont="1" applyFill="1" applyBorder="1" applyAlignment="1" applyProtection="1">
      <alignment/>
      <protection hidden="1"/>
    </xf>
    <xf numFmtId="3" fontId="4" fillId="25" borderId="17" xfId="57" applyNumberFormat="1" applyFont="1" applyFill="1" applyBorder="1" applyAlignment="1" applyProtection="1">
      <alignment/>
      <protection hidden="1"/>
    </xf>
    <xf numFmtId="0" fontId="1" fillId="0" borderId="10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49" fontId="1" fillId="0" borderId="10" xfId="57" applyNumberFormat="1" applyFont="1" applyFill="1" applyBorder="1" applyAlignment="1" applyProtection="1">
      <alignment horizontal="right" wrapText="1"/>
      <protection hidden="1"/>
    </xf>
    <xf numFmtId="0" fontId="18" fillId="0" borderId="10" xfId="0" applyFont="1" applyFill="1" applyBorder="1" applyAlignment="1">
      <alignment wrapText="1"/>
    </xf>
    <xf numFmtId="14" fontId="1" fillId="0" borderId="14" xfId="57" applyNumberFormat="1" applyFont="1" applyFill="1" applyBorder="1" applyAlignment="1" applyProtection="1">
      <alignment wrapText="1"/>
      <protection hidden="1"/>
    </xf>
    <xf numFmtId="0" fontId="1" fillId="0" borderId="10" xfId="57" applyFont="1" applyBorder="1" applyAlignment="1">
      <alignment wrapText="1"/>
      <protection/>
    </xf>
    <xf numFmtId="165" fontId="15" fillId="0" borderId="10" xfId="0" applyNumberFormat="1" applyFont="1" applyBorder="1" applyAlignment="1">
      <alignment/>
    </xf>
    <xf numFmtId="174" fontId="1" fillId="0" borderId="10" xfId="57" applyNumberFormat="1" applyFont="1" applyFill="1" applyBorder="1" applyAlignment="1" applyProtection="1">
      <alignment wrapText="1"/>
      <protection hidden="1"/>
    </xf>
    <xf numFmtId="165" fontId="4" fillId="0" borderId="10" xfId="57" applyNumberFormat="1" applyFont="1" applyBorder="1">
      <alignment/>
      <protection/>
    </xf>
    <xf numFmtId="164" fontId="1" fillId="0" borderId="0" xfId="57" applyNumberFormat="1" applyFont="1" applyFill="1" applyBorder="1" applyAlignment="1" applyProtection="1">
      <alignment wrapText="1"/>
      <protection hidden="1"/>
    </xf>
    <xf numFmtId="164" fontId="1" fillId="0" borderId="0" xfId="57" applyNumberFormat="1" applyFont="1" applyFill="1" applyBorder="1" applyAlignment="1" applyProtection="1">
      <alignment/>
      <protection hidden="1"/>
    </xf>
    <xf numFmtId="0" fontId="1" fillId="0" borderId="0" xfId="57" applyFont="1" applyBorder="1" applyAlignment="1">
      <alignment wrapText="1"/>
      <protection/>
    </xf>
    <xf numFmtId="0" fontId="1" fillId="0" borderId="0" xfId="57" applyFont="1" applyFill="1" applyBorder="1">
      <alignment/>
      <protection/>
    </xf>
    <xf numFmtId="167" fontId="1" fillId="0" borderId="10" xfId="57" applyNumberFormat="1" applyFont="1" applyFill="1" applyBorder="1" applyAlignment="1" applyProtection="1">
      <alignment wrapText="1"/>
      <protection hidden="1"/>
    </xf>
    <xf numFmtId="0" fontId="0" fillId="0" borderId="19" xfId="0" applyBorder="1" applyAlignment="1">
      <alignment/>
    </xf>
    <xf numFmtId="167" fontId="4" fillId="0" borderId="10" xfId="57" applyNumberFormat="1" applyFont="1" applyFill="1" applyBorder="1" applyAlignment="1" applyProtection="1">
      <alignment wrapText="1"/>
      <protection hidden="1"/>
    </xf>
    <xf numFmtId="165" fontId="1" fillId="0" borderId="0" xfId="57" applyNumberFormat="1" applyFont="1" applyFill="1" applyBorder="1">
      <alignment/>
      <protection/>
    </xf>
    <xf numFmtId="3" fontId="1" fillId="0" borderId="0" xfId="57" applyNumberFormat="1" applyFont="1" applyFill="1" applyBorder="1">
      <alignment/>
      <protection/>
    </xf>
    <xf numFmtId="174" fontId="4" fillId="0" borderId="10" xfId="57" applyNumberFormat="1" applyFont="1" applyFill="1" applyBorder="1" applyAlignment="1" applyProtection="1">
      <alignment wrapText="1"/>
      <protection hidden="1"/>
    </xf>
    <xf numFmtId="0" fontId="4" fillId="0" borderId="10" xfId="57" applyNumberFormat="1" applyFont="1" applyFill="1" applyBorder="1" applyAlignment="1" applyProtection="1">
      <alignment wrapText="1"/>
      <protection hidden="1"/>
    </xf>
    <xf numFmtId="0" fontId="19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165" fontId="1" fillId="0" borderId="17" xfId="57" applyNumberFormat="1" applyFont="1" applyFill="1" applyBorder="1" applyAlignment="1" applyProtection="1">
      <alignment/>
      <protection hidden="1"/>
    </xf>
    <xf numFmtId="14" fontId="1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15" fillId="0" borderId="14" xfId="54" applyNumberFormat="1" applyFont="1" applyFill="1" applyBorder="1" applyAlignment="1" applyProtection="1">
      <alignment wrapText="1"/>
      <protection hidden="1"/>
    </xf>
    <xf numFmtId="0" fontId="4" fillId="0" borderId="14" xfId="54" applyNumberFormat="1" applyFont="1" applyFill="1" applyBorder="1" applyAlignment="1" applyProtection="1">
      <alignment wrapText="1"/>
      <protection hidden="1"/>
    </xf>
    <xf numFmtId="0" fontId="5" fillId="0" borderId="14" xfId="54" applyNumberFormat="1" applyFont="1" applyFill="1" applyBorder="1" applyAlignment="1" applyProtection="1">
      <alignment wrapText="1"/>
      <protection hidden="1"/>
    </xf>
    <xf numFmtId="0" fontId="24" fillId="0" borderId="14" xfId="54" applyNumberFormat="1" applyFont="1" applyFill="1" applyBorder="1" applyAlignment="1" applyProtection="1">
      <alignment wrapText="1"/>
      <protection hidden="1"/>
    </xf>
    <xf numFmtId="0" fontId="17" fillId="0" borderId="14" xfId="54" applyNumberFormat="1" applyFont="1" applyFill="1" applyBorder="1" applyAlignment="1" applyProtection="1">
      <alignment wrapText="1"/>
      <protection hidden="1"/>
    </xf>
    <xf numFmtId="0" fontId="18" fillId="0" borderId="14" xfId="0" applyFont="1" applyBorder="1" applyAlignment="1">
      <alignment wrapText="1"/>
    </xf>
    <xf numFmtId="0" fontId="4" fillId="0" borderId="14" xfId="54" applyNumberFormat="1" applyFont="1" applyFill="1" applyBorder="1" applyAlignment="1" applyProtection="1">
      <alignment wrapText="1"/>
      <protection hidden="1"/>
    </xf>
    <xf numFmtId="0" fontId="1" fillId="0" borderId="14" xfId="54" applyNumberFormat="1" applyFont="1" applyFill="1" applyBorder="1" applyAlignment="1" applyProtection="1">
      <alignment wrapText="1"/>
      <protection hidden="1"/>
    </xf>
    <xf numFmtId="49" fontId="1" fillId="0" borderId="10" xfId="57" applyNumberFormat="1" applyFont="1" applyFill="1" applyBorder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5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/>
    </xf>
    <xf numFmtId="0" fontId="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57" applyNumberFormat="1" applyFont="1" applyFill="1" applyAlignment="1" applyProtection="1">
      <alignment horizontal="right"/>
      <protection hidden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3">
      <selection activeCell="A45" sqref="A45"/>
    </sheetView>
  </sheetViews>
  <sheetFormatPr defaultColWidth="8.00390625" defaultRowHeight="12.75"/>
  <cols>
    <col min="1" max="1" width="53.375" style="18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4" ht="12.75">
      <c r="A1" s="191" t="s">
        <v>223</v>
      </c>
      <c r="B1" s="192"/>
      <c r="C1" s="192"/>
      <c r="D1" s="192"/>
    </row>
    <row r="2" spans="1:4" ht="12.75">
      <c r="A2" s="191" t="s">
        <v>100</v>
      </c>
      <c r="B2" s="192"/>
      <c r="C2" s="192"/>
      <c r="D2" s="192"/>
    </row>
    <row r="3" spans="1:4" ht="12.75">
      <c r="A3" s="191" t="s">
        <v>122</v>
      </c>
      <c r="B3" s="192"/>
      <c r="C3" s="192"/>
      <c r="D3" s="192"/>
    </row>
    <row r="4" spans="1:4" ht="12.75">
      <c r="A4" s="191" t="s">
        <v>265</v>
      </c>
      <c r="B4" s="192"/>
      <c r="C4" s="192"/>
      <c r="D4" s="192"/>
    </row>
    <row r="5" spans="1:7" ht="12.75" customHeight="1">
      <c r="A5" s="191" t="s">
        <v>187</v>
      </c>
      <c r="B5" s="192"/>
      <c r="C5" s="192"/>
      <c r="D5" s="192"/>
      <c r="E5" s="82"/>
      <c r="F5" s="82"/>
      <c r="G5" s="82"/>
    </row>
    <row r="6" spans="1:5" ht="12.75" customHeight="1">
      <c r="A6" s="191" t="s">
        <v>100</v>
      </c>
      <c r="B6" s="192"/>
      <c r="C6" s="192"/>
      <c r="D6" s="192"/>
      <c r="E6" s="85"/>
    </row>
    <row r="7" spans="1:5" ht="12.75" customHeight="1">
      <c r="A7" s="191" t="s">
        <v>122</v>
      </c>
      <c r="B7" s="192"/>
      <c r="C7" s="192"/>
      <c r="D7" s="192"/>
      <c r="E7" s="85"/>
    </row>
    <row r="8" spans="1:5" ht="13.5" customHeight="1">
      <c r="A8" s="191" t="s">
        <v>217</v>
      </c>
      <c r="B8" s="192"/>
      <c r="C8" s="192"/>
      <c r="D8" s="192"/>
      <c r="E8" s="85"/>
    </row>
    <row r="9" spans="1:5" s="3" customFormat="1" ht="25.5" customHeight="1">
      <c r="A9" s="190" t="s">
        <v>177</v>
      </c>
      <c r="B9" s="190"/>
      <c r="C9" s="190"/>
      <c r="D9" s="190"/>
      <c r="E9" s="2"/>
    </row>
    <row r="10" spans="1:5" ht="28.5" customHeight="1">
      <c r="A10" s="6" t="s">
        <v>1</v>
      </c>
      <c r="B10" s="4" t="s">
        <v>2</v>
      </c>
      <c r="C10" s="4" t="s">
        <v>3</v>
      </c>
      <c r="D10" s="4" t="s">
        <v>4</v>
      </c>
      <c r="E10" s="5" t="s">
        <v>5</v>
      </c>
    </row>
    <row r="11" spans="1:5" ht="13.5" customHeight="1">
      <c r="A11" s="6">
        <v>1</v>
      </c>
      <c r="B11" s="4">
        <v>2</v>
      </c>
      <c r="C11" s="4">
        <v>3</v>
      </c>
      <c r="D11" s="6">
        <v>4</v>
      </c>
      <c r="E11" s="5"/>
    </row>
    <row r="12" spans="1:5" s="10" customFormat="1" ht="15" customHeight="1">
      <c r="A12" s="7" t="s">
        <v>6</v>
      </c>
      <c r="B12" s="8">
        <v>1</v>
      </c>
      <c r="C12" s="8" t="s">
        <v>5</v>
      </c>
      <c r="D12" s="64">
        <f>D13+D15+D20+D21</f>
        <v>27445.7</v>
      </c>
      <c r="E12" s="9" t="s">
        <v>5</v>
      </c>
    </row>
    <row r="13" spans="1:5" ht="46.5" customHeight="1">
      <c r="A13" s="11" t="s">
        <v>7</v>
      </c>
      <c r="B13" s="12">
        <v>1</v>
      </c>
      <c r="C13" s="12">
        <v>2</v>
      </c>
      <c r="D13" s="13">
        <v>5285</v>
      </c>
      <c r="E13" s="14" t="s">
        <v>5</v>
      </c>
    </row>
    <row r="14" spans="1:5" ht="47.25" customHeight="1" hidden="1">
      <c r="A14" s="11" t="s">
        <v>8</v>
      </c>
      <c r="B14" s="12">
        <v>1</v>
      </c>
      <c r="C14" s="12">
        <v>3</v>
      </c>
      <c r="D14" s="13"/>
      <c r="E14" s="14" t="s">
        <v>5</v>
      </c>
    </row>
    <row r="15" spans="1:5" ht="60.75" customHeight="1">
      <c r="A15" s="11" t="s">
        <v>9</v>
      </c>
      <c r="B15" s="12">
        <v>1</v>
      </c>
      <c r="C15" s="12">
        <v>4</v>
      </c>
      <c r="D15" s="13">
        <v>17842</v>
      </c>
      <c r="E15" s="14" t="s">
        <v>5</v>
      </c>
    </row>
    <row r="16" spans="1:5" ht="0.75" customHeight="1" hidden="1">
      <c r="A16" s="11" t="s">
        <v>10</v>
      </c>
      <c r="B16" s="12">
        <v>1</v>
      </c>
      <c r="C16" s="12">
        <v>5</v>
      </c>
      <c r="D16" s="13"/>
      <c r="E16" s="14" t="s">
        <v>5</v>
      </c>
    </row>
    <row r="17" spans="1:5" ht="47.25" hidden="1">
      <c r="A17" s="11" t="s">
        <v>11</v>
      </c>
      <c r="B17" s="12">
        <v>1</v>
      </c>
      <c r="C17" s="12">
        <v>6</v>
      </c>
      <c r="D17" s="13"/>
      <c r="E17" s="14" t="s">
        <v>5</v>
      </c>
    </row>
    <row r="18" spans="1:5" ht="15.75" hidden="1">
      <c r="A18" s="11" t="s">
        <v>12</v>
      </c>
      <c r="B18" s="12">
        <v>1</v>
      </c>
      <c r="C18" s="12">
        <v>7</v>
      </c>
      <c r="D18" s="13"/>
      <c r="E18" s="14" t="s">
        <v>5</v>
      </c>
    </row>
    <row r="19" spans="1:5" ht="33" customHeight="1" hidden="1">
      <c r="A19" s="11" t="s">
        <v>13</v>
      </c>
      <c r="B19" s="12">
        <v>1</v>
      </c>
      <c r="C19" s="12">
        <v>11</v>
      </c>
      <c r="D19" s="13"/>
      <c r="E19" s="14" t="s">
        <v>5</v>
      </c>
    </row>
    <row r="20" spans="1:5" ht="15.75">
      <c r="A20" s="11" t="s">
        <v>14</v>
      </c>
      <c r="B20" s="12">
        <v>1</v>
      </c>
      <c r="C20" s="12">
        <v>11</v>
      </c>
      <c r="D20" s="13">
        <v>135</v>
      </c>
      <c r="E20" s="14" t="s">
        <v>5</v>
      </c>
    </row>
    <row r="21" spans="1:5" ht="16.5" customHeight="1">
      <c r="A21" s="11" t="s">
        <v>15</v>
      </c>
      <c r="B21" s="12">
        <v>1</v>
      </c>
      <c r="C21" s="12">
        <v>13</v>
      </c>
      <c r="D21" s="13">
        <v>4183.7</v>
      </c>
      <c r="E21" s="14" t="s">
        <v>5</v>
      </c>
    </row>
    <row r="22" spans="1:5" ht="15.75" hidden="1">
      <c r="A22" s="11"/>
      <c r="B22" s="12">
        <v>1</v>
      </c>
      <c r="C22" s="12">
        <v>14</v>
      </c>
      <c r="D22" s="13"/>
      <c r="E22" s="14"/>
    </row>
    <row r="23" spans="1:5" ht="15.75">
      <c r="A23" s="57" t="s">
        <v>94</v>
      </c>
      <c r="B23" s="58">
        <v>2</v>
      </c>
      <c r="C23" s="58"/>
      <c r="D23" s="65">
        <f>D24</f>
        <v>780</v>
      </c>
      <c r="E23" s="14"/>
    </row>
    <row r="24" spans="1:5" ht="15.75">
      <c r="A24" s="11" t="s">
        <v>179</v>
      </c>
      <c r="B24" s="12">
        <v>2</v>
      </c>
      <c r="C24" s="12">
        <v>3</v>
      </c>
      <c r="D24" s="13">
        <v>780</v>
      </c>
      <c r="E24" s="14"/>
    </row>
    <row r="25" spans="1:5" ht="15.75" hidden="1">
      <c r="A25" s="11"/>
      <c r="B25" s="12"/>
      <c r="C25" s="12"/>
      <c r="D25" s="13"/>
      <c r="E25" s="14"/>
    </row>
    <row r="26" spans="1:5" s="10" customFormat="1" ht="30.75" customHeight="1">
      <c r="A26" s="15" t="s">
        <v>16</v>
      </c>
      <c r="B26" s="16">
        <v>3</v>
      </c>
      <c r="C26" s="16" t="s">
        <v>5</v>
      </c>
      <c r="D26" s="64">
        <f>D28+D29+D30</f>
        <v>4086.1</v>
      </c>
      <c r="E26" s="9" t="s">
        <v>5</v>
      </c>
    </row>
    <row r="27" spans="1:5" ht="0.75" customHeight="1" hidden="1">
      <c r="A27" s="11" t="s">
        <v>17</v>
      </c>
      <c r="B27" s="12">
        <v>3</v>
      </c>
      <c r="C27" s="12">
        <v>2</v>
      </c>
      <c r="D27" s="13"/>
      <c r="E27" s="14" t="s">
        <v>5</v>
      </c>
    </row>
    <row r="28" spans="1:5" s="89" customFormat="1" ht="16.5" customHeight="1">
      <c r="A28" s="11" t="s">
        <v>129</v>
      </c>
      <c r="B28" s="12">
        <v>3</v>
      </c>
      <c r="C28" s="12">
        <v>4</v>
      </c>
      <c r="D28" s="13">
        <v>285</v>
      </c>
      <c r="E28" s="14" t="s">
        <v>5</v>
      </c>
    </row>
    <row r="29" spans="1:5" ht="47.25" customHeight="1">
      <c r="A29" s="11" t="s">
        <v>108</v>
      </c>
      <c r="B29" s="12">
        <v>3</v>
      </c>
      <c r="C29" s="12">
        <v>9</v>
      </c>
      <c r="D29" s="13">
        <v>3701.7</v>
      </c>
      <c r="E29" s="14"/>
    </row>
    <row r="30" spans="1:5" ht="29.25" customHeight="1">
      <c r="A30" s="11" t="s">
        <v>249</v>
      </c>
      <c r="B30" s="12">
        <v>3</v>
      </c>
      <c r="C30" s="12">
        <v>14</v>
      </c>
      <c r="D30" s="13">
        <v>99.4</v>
      </c>
      <c r="E30" s="14"/>
    </row>
    <row r="31" spans="1:5" s="10" customFormat="1" ht="14.25" customHeight="1">
      <c r="A31" s="15" t="s">
        <v>19</v>
      </c>
      <c r="B31" s="16">
        <v>4</v>
      </c>
      <c r="C31" s="16" t="s">
        <v>5</v>
      </c>
      <c r="D31" s="65">
        <f>D37+D36+D35+D34+D33</f>
        <v>10085</v>
      </c>
      <c r="E31" s="9" t="s">
        <v>5</v>
      </c>
    </row>
    <row r="32" spans="1:5" ht="15.75" hidden="1">
      <c r="A32" s="11" t="s">
        <v>20</v>
      </c>
      <c r="B32" s="12">
        <v>4</v>
      </c>
      <c r="C32" s="12">
        <v>5</v>
      </c>
      <c r="D32" s="13"/>
      <c r="E32" s="14" t="s">
        <v>5</v>
      </c>
    </row>
    <row r="33" spans="1:5" ht="15.75">
      <c r="A33" s="11" t="s">
        <v>229</v>
      </c>
      <c r="B33" s="12">
        <v>4</v>
      </c>
      <c r="C33" s="12">
        <v>1</v>
      </c>
      <c r="D33" s="13">
        <v>683.3</v>
      </c>
      <c r="E33" s="14"/>
    </row>
    <row r="34" spans="1:5" ht="15.75">
      <c r="A34" s="11" t="s">
        <v>125</v>
      </c>
      <c r="B34" s="12">
        <v>4</v>
      </c>
      <c r="C34" s="12">
        <v>8</v>
      </c>
      <c r="D34" s="13">
        <v>3409</v>
      </c>
      <c r="E34" s="14"/>
    </row>
    <row r="35" spans="1:5" s="89" customFormat="1" ht="13.5" customHeight="1">
      <c r="A35" s="11" t="s">
        <v>209</v>
      </c>
      <c r="B35" s="12">
        <v>4</v>
      </c>
      <c r="C35" s="12">
        <v>9</v>
      </c>
      <c r="D35" s="13">
        <v>5440</v>
      </c>
      <c r="E35" s="14"/>
    </row>
    <row r="36" spans="1:5" ht="15.75">
      <c r="A36" s="11" t="s">
        <v>102</v>
      </c>
      <c r="B36" s="12">
        <v>4</v>
      </c>
      <c r="C36" s="12">
        <v>10</v>
      </c>
      <c r="D36" s="13">
        <v>440.7</v>
      </c>
      <c r="E36" s="14"/>
    </row>
    <row r="37" spans="1:5" ht="15.75" customHeight="1">
      <c r="A37" s="11" t="s">
        <v>21</v>
      </c>
      <c r="B37" s="12">
        <v>4</v>
      </c>
      <c r="C37" s="12">
        <v>12</v>
      </c>
      <c r="D37" s="13">
        <v>112</v>
      </c>
      <c r="E37" s="14" t="s">
        <v>5</v>
      </c>
    </row>
    <row r="38" spans="1:5" s="10" customFormat="1" ht="15.75">
      <c r="A38" s="15" t="s">
        <v>22</v>
      </c>
      <c r="B38" s="16">
        <v>5</v>
      </c>
      <c r="C38" s="16" t="s">
        <v>5</v>
      </c>
      <c r="D38" s="64">
        <f>D41+D40+D39</f>
        <v>24366.5</v>
      </c>
      <c r="E38" s="9" t="s">
        <v>5</v>
      </c>
    </row>
    <row r="39" spans="1:5" ht="13.5" customHeight="1">
      <c r="A39" s="11" t="s">
        <v>23</v>
      </c>
      <c r="B39" s="12">
        <v>5</v>
      </c>
      <c r="C39" s="12">
        <v>1</v>
      </c>
      <c r="D39" s="13">
        <v>7515</v>
      </c>
      <c r="E39" s="14" t="s">
        <v>5</v>
      </c>
    </row>
    <row r="40" spans="1:5" ht="15.75">
      <c r="A40" s="11" t="s">
        <v>24</v>
      </c>
      <c r="B40" s="12">
        <v>5</v>
      </c>
      <c r="C40" s="12">
        <v>2</v>
      </c>
      <c r="D40" s="13">
        <v>2584</v>
      </c>
      <c r="E40" s="14"/>
    </row>
    <row r="41" spans="1:5" ht="15" customHeight="1">
      <c r="A41" s="11" t="s">
        <v>58</v>
      </c>
      <c r="B41" s="12">
        <v>5</v>
      </c>
      <c r="C41" s="12">
        <v>3</v>
      </c>
      <c r="D41" s="13">
        <v>14267.5</v>
      </c>
      <c r="E41" s="14"/>
    </row>
    <row r="42" spans="1:5" ht="15.75" hidden="1">
      <c r="A42" s="15" t="s">
        <v>64</v>
      </c>
      <c r="B42" s="16">
        <v>6</v>
      </c>
      <c r="C42" s="12"/>
      <c r="D42" s="64"/>
      <c r="E42" s="14"/>
    </row>
    <row r="43" spans="1:5" ht="26.25" hidden="1">
      <c r="A43" s="28" t="s">
        <v>65</v>
      </c>
      <c r="B43" s="12">
        <v>6</v>
      </c>
      <c r="C43" s="12">
        <v>3</v>
      </c>
      <c r="D43" s="13"/>
      <c r="E43" s="14"/>
    </row>
    <row r="44" spans="1:5" ht="15.75" hidden="1">
      <c r="A44" s="11" t="s">
        <v>27</v>
      </c>
      <c r="B44" s="12">
        <v>7</v>
      </c>
      <c r="C44" s="12">
        <v>9</v>
      </c>
      <c r="D44" s="13"/>
      <c r="E44" s="14" t="s">
        <v>5</v>
      </c>
    </row>
    <row r="45" spans="1:5" s="10" customFormat="1" ht="15.75">
      <c r="A45" s="15" t="s">
        <v>106</v>
      </c>
      <c r="B45" s="16">
        <v>8</v>
      </c>
      <c r="C45" s="16" t="s">
        <v>5</v>
      </c>
      <c r="D45" s="64">
        <f>D46</f>
        <v>4125.7</v>
      </c>
      <c r="E45" s="9" t="s">
        <v>5</v>
      </c>
    </row>
    <row r="46" spans="1:5" ht="15.75">
      <c r="A46" s="11" t="s">
        <v>28</v>
      </c>
      <c r="B46" s="12">
        <v>8</v>
      </c>
      <c r="C46" s="12">
        <v>1</v>
      </c>
      <c r="D46" s="13">
        <v>4125.7</v>
      </c>
      <c r="E46" s="14" t="s">
        <v>5</v>
      </c>
    </row>
    <row r="47" spans="1:5" ht="15.75" hidden="1">
      <c r="A47" s="11" t="s">
        <v>29</v>
      </c>
      <c r="B47" s="12">
        <v>8</v>
      </c>
      <c r="C47" s="12">
        <v>4</v>
      </c>
      <c r="D47" s="13"/>
      <c r="E47" s="14" t="s">
        <v>5</v>
      </c>
    </row>
    <row r="48" spans="1:5" ht="31.5" hidden="1">
      <c r="A48" s="11" t="s">
        <v>30</v>
      </c>
      <c r="B48" s="12">
        <v>8</v>
      </c>
      <c r="C48" s="12">
        <v>6</v>
      </c>
      <c r="D48" s="13"/>
      <c r="E48" s="14" t="s">
        <v>5</v>
      </c>
    </row>
    <row r="49" spans="1:5" s="10" customFormat="1" ht="15.75" hidden="1">
      <c r="A49" s="15" t="s">
        <v>31</v>
      </c>
      <c r="B49" s="16">
        <v>9</v>
      </c>
      <c r="C49" s="16" t="s">
        <v>5</v>
      </c>
      <c r="D49" s="64"/>
      <c r="E49" s="9" t="s">
        <v>5</v>
      </c>
    </row>
    <row r="50" spans="1:5" ht="0.75" customHeight="1" hidden="1">
      <c r="A50" s="11" t="s">
        <v>32</v>
      </c>
      <c r="B50" s="12">
        <v>9</v>
      </c>
      <c r="C50" s="12">
        <v>1</v>
      </c>
      <c r="D50" s="66"/>
      <c r="E50" s="14" t="s">
        <v>5</v>
      </c>
    </row>
    <row r="51" spans="1:5" ht="15.75" hidden="1">
      <c r="A51" s="11" t="s">
        <v>33</v>
      </c>
      <c r="B51" s="12">
        <v>9</v>
      </c>
      <c r="C51" s="12">
        <v>2</v>
      </c>
      <c r="D51" s="66"/>
      <c r="E51" s="14" t="s">
        <v>5</v>
      </c>
    </row>
    <row r="52" spans="1:5" ht="15.75" hidden="1">
      <c r="A52" s="11" t="s">
        <v>92</v>
      </c>
      <c r="B52" s="12">
        <v>9</v>
      </c>
      <c r="C52" s="12">
        <v>4</v>
      </c>
      <c r="D52" s="66"/>
      <c r="E52" s="14"/>
    </row>
    <row r="53" spans="1:5" ht="15.75" hidden="1">
      <c r="A53" s="11" t="s">
        <v>34</v>
      </c>
      <c r="B53" s="12">
        <v>9</v>
      </c>
      <c r="C53" s="12">
        <v>8</v>
      </c>
      <c r="D53" s="66"/>
      <c r="E53" s="14"/>
    </row>
    <row r="54" spans="1:5" ht="0.75" customHeight="1" hidden="1">
      <c r="A54" s="11" t="s">
        <v>35</v>
      </c>
      <c r="B54" s="12">
        <v>9</v>
      </c>
      <c r="C54" s="12">
        <v>10</v>
      </c>
      <c r="D54" s="66"/>
      <c r="E54" s="14" t="s">
        <v>5</v>
      </c>
    </row>
    <row r="55" spans="1:5" s="10" customFormat="1" ht="15.75" hidden="1">
      <c r="A55" s="15" t="s">
        <v>36</v>
      </c>
      <c r="B55" s="16">
        <v>10</v>
      </c>
      <c r="C55" s="16" t="s">
        <v>5</v>
      </c>
      <c r="D55" s="64"/>
      <c r="E55" s="9" t="s">
        <v>5</v>
      </c>
    </row>
    <row r="56" spans="1:5" ht="15.75" hidden="1">
      <c r="A56" s="11" t="s">
        <v>37</v>
      </c>
      <c r="B56" s="12">
        <v>10</v>
      </c>
      <c r="C56" s="12">
        <v>1</v>
      </c>
      <c r="D56" s="13"/>
      <c r="E56" s="14" t="s">
        <v>5</v>
      </c>
    </row>
    <row r="57" spans="1:5" ht="15.75" hidden="1">
      <c r="A57" s="11" t="s">
        <v>38</v>
      </c>
      <c r="B57" s="12">
        <v>10</v>
      </c>
      <c r="C57" s="12">
        <v>3</v>
      </c>
      <c r="D57" s="13"/>
      <c r="E57" s="14"/>
    </row>
    <row r="58" spans="1:5" ht="15.75" hidden="1">
      <c r="A58" s="11" t="s">
        <v>39</v>
      </c>
      <c r="B58" s="12">
        <v>10</v>
      </c>
      <c r="C58" s="12">
        <v>4</v>
      </c>
      <c r="D58" s="13"/>
      <c r="E58" s="14"/>
    </row>
    <row r="59" spans="1:5" ht="15.75" hidden="1">
      <c r="A59" s="11" t="s">
        <v>96</v>
      </c>
      <c r="B59" s="12">
        <v>10</v>
      </c>
      <c r="C59" s="12">
        <v>6</v>
      </c>
      <c r="D59" s="13"/>
      <c r="E59" s="14"/>
    </row>
    <row r="60" spans="1:5" ht="15.75">
      <c r="A60" s="57" t="s">
        <v>36</v>
      </c>
      <c r="B60" s="58">
        <v>10</v>
      </c>
      <c r="C60" s="58"/>
      <c r="D60" s="65">
        <f>D61</f>
        <v>26.4</v>
      </c>
      <c r="E60" s="14"/>
    </row>
    <row r="61" spans="1:5" ht="13.5" customHeight="1">
      <c r="A61" s="11" t="s">
        <v>37</v>
      </c>
      <c r="B61" s="12">
        <v>10</v>
      </c>
      <c r="C61" s="12">
        <v>1</v>
      </c>
      <c r="D61" s="13">
        <v>26.4</v>
      </c>
      <c r="E61" s="14"/>
    </row>
    <row r="62" spans="1:5" s="10" customFormat="1" ht="15" customHeight="1">
      <c r="A62" s="15" t="s">
        <v>34</v>
      </c>
      <c r="B62" s="16">
        <v>11</v>
      </c>
      <c r="C62" s="16" t="s">
        <v>5</v>
      </c>
      <c r="D62" s="64">
        <f>D63+D67</f>
        <v>153</v>
      </c>
      <c r="E62" s="9" t="s">
        <v>5</v>
      </c>
    </row>
    <row r="63" spans="1:5" ht="14.25" customHeight="1">
      <c r="A63" s="11" t="s">
        <v>103</v>
      </c>
      <c r="B63" s="12">
        <v>11</v>
      </c>
      <c r="C63" s="12">
        <v>1</v>
      </c>
      <c r="D63" s="13">
        <v>133</v>
      </c>
      <c r="E63" s="14" t="s">
        <v>5</v>
      </c>
    </row>
    <row r="64" spans="1:5" ht="47.25" hidden="1">
      <c r="A64" s="11" t="s">
        <v>93</v>
      </c>
      <c r="B64" s="12">
        <v>11</v>
      </c>
      <c r="C64" s="12">
        <v>2</v>
      </c>
      <c r="D64" s="13"/>
      <c r="E64" s="14"/>
    </row>
    <row r="65" spans="1:5" ht="47.25" hidden="1">
      <c r="A65" s="11" t="s">
        <v>105</v>
      </c>
      <c r="B65" s="12">
        <v>14</v>
      </c>
      <c r="C65" s="12"/>
      <c r="D65" s="13"/>
      <c r="E65" s="14"/>
    </row>
    <row r="66" spans="1:5" ht="18.75" customHeight="1" hidden="1">
      <c r="A66" s="11" t="s">
        <v>104</v>
      </c>
      <c r="B66" s="12">
        <v>14</v>
      </c>
      <c r="C66" s="12">
        <v>3</v>
      </c>
      <c r="D66" s="13"/>
      <c r="E66" s="14" t="s">
        <v>5</v>
      </c>
    </row>
    <row r="67" spans="1:5" ht="13.5" customHeight="1">
      <c r="A67" s="11" t="s">
        <v>133</v>
      </c>
      <c r="B67" s="12">
        <v>11</v>
      </c>
      <c r="C67" s="12">
        <v>2</v>
      </c>
      <c r="D67" s="13">
        <v>20</v>
      </c>
      <c r="E67" s="14"/>
    </row>
    <row r="68" spans="1:5" ht="36.75" customHeight="1">
      <c r="A68" s="103" t="s">
        <v>134</v>
      </c>
      <c r="B68" s="58">
        <v>14</v>
      </c>
      <c r="C68" s="12"/>
      <c r="D68" s="65">
        <f>D69</f>
        <v>3400.9</v>
      </c>
      <c r="E68" s="14"/>
    </row>
    <row r="69" spans="1:5" ht="13.5" customHeight="1">
      <c r="A69" s="98" t="s">
        <v>135</v>
      </c>
      <c r="B69" s="12">
        <v>14</v>
      </c>
      <c r="C69" s="12">
        <v>3</v>
      </c>
      <c r="D69" s="13">
        <v>3400.9</v>
      </c>
      <c r="E69" s="14"/>
    </row>
    <row r="70" spans="1:5" ht="15.75" customHeight="1">
      <c r="A70" s="96" t="s">
        <v>40</v>
      </c>
      <c r="B70" s="97"/>
      <c r="C70" s="97"/>
      <c r="D70" s="67">
        <f>D12+D23+D26+D31+D38+D45+D62+D68+D60</f>
        <v>74469.29999999999</v>
      </c>
      <c r="E70" s="17" t="s">
        <v>5</v>
      </c>
    </row>
    <row r="71" spans="1:4" ht="15.75">
      <c r="A71" s="94"/>
      <c r="B71" s="95"/>
      <c r="C71" s="95"/>
      <c r="D71" s="93"/>
    </row>
  </sheetData>
  <sheetProtection/>
  <mergeCells count="9"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8.875" style="0" customWidth="1"/>
    <col min="2" max="2" width="11.375" style="0" customWidth="1"/>
    <col min="4" max="4" width="15.875" style="0" customWidth="1"/>
  </cols>
  <sheetData>
    <row r="1" spans="2:5" ht="12.75">
      <c r="B1" s="195" t="s">
        <v>222</v>
      </c>
      <c r="C1" s="196"/>
      <c r="D1" s="196"/>
      <c r="E1" s="194"/>
    </row>
    <row r="2" spans="2:5" ht="12.75">
      <c r="B2" s="196" t="s">
        <v>198</v>
      </c>
      <c r="C2" s="196"/>
      <c r="D2" s="196"/>
      <c r="E2" s="194"/>
    </row>
    <row r="3" spans="2:5" ht="12.75">
      <c r="B3" s="197" t="s">
        <v>123</v>
      </c>
      <c r="C3" s="194"/>
      <c r="D3" s="194"/>
      <c r="E3" s="194"/>
    </row>
    <row r="4" spans="2:5" ht="12.75">
      <c r="B4" s="198" t="s">
        <v>264</v>
      </c>
      <c r="C4" s="196"/>
      <c r="D4" s="196"/>
      <c r="E4" s="196"/>
    </row>
    <row r="5" spans="1:5" ht="12.75">
      <c r="A5" s="20"/>
      <c r="B5" s="195" t="s">
        <v>197</v>
      </c>
      <c r="C5" s="196"/>
      <c r="D5" s="196"/>
      <c r="E5" s="194"/>
    </row>
    <row r="6" spans="1:5" ht="12.75">
      <c r="A6" s="19"/>
      <c r="B6" s="196" t="s">
        <v>198</v>
      </c>
      <c r="C6" s="196"/>
      <c r="D6" s="196"/>
      <c r="E6" s="194"/>
    </row>
    <row r="7" spans="1:5" ht="12.75">
      <c r="A7" s="19"/>
      <c r="B7" s="197" t="s">
        <v>123</v>
      </c>
      <c r="C7" s="194"/>
      <c r="D7" s="194"/>
      <c r="E7" s="194"/>
    </row>
    <row r="8" spans="1:5" ht="12.75">
      <c r="A8" s="76"/>
      <c r="B8" s="198" t="s">
        <v>218</v>
      </c>
      <c r="C8" s="196"/>
      <c r="D8" s="196"/>
      <c r="E8" s="196"/>
    </row>
    <row r="9" spans="1:4" ht="12.75">
      <c r="A9" s="19"/>
      <c r="B9" s="19"/>
      <c r="C9" s="19"/>
      <c r="D9" s="19"/>
    </row>
    <row r="10" spans="1:4" ht="15.75" customHeight="1">
      <c r="A10" s="193" t="s">
        <v>202</v>
      </c>
      <c r="B10" s="193"/>
      <c r="C10" s="193"/>
      <c r="D10" s="193"/>
    </row>
    <row r="11" spans="1:5" ht="15.75" customHeight="1">
      <c r="A11" s="193" t="s">
        <v>203</v>
      </c>
      <c r="B11" s="193"/>
      <c r="C11" s="193"/>
      <c r="D11" s="193"/>
      <c r="E11" s="194"/>
    </row>
    <row r="12" spans="1:6" ht="13.5" customHeight="1">
      <c r="A12" s="193" t="s">
        <v>204</v>
      </c>
      <c r="B12" s="193"/>
      <c r="C12" s="193"/>
      <c r="D12" s="193"/>
      <c r="E12" s="194"/>
      <c r="F12" s="194"/>
    </row>
    <row r="13" spans="1:4" ht="15.75" customHeight="1">
      <c r="A13" s="193" t="s">
        <v>205</v>
      </c>
      <c r="B13" s="193"/>
      <c r="C13" s="193"/>
      <c r="D13" s="193"/>
    </row>
    <row r="14" spans="1:4" ht="15.75" customHeight="1">
      <c r="A14" s="193" t="s">
        <v>171</v>
      </c>
      <c r="B14" s="193"/>
      <c r="C14" s="193"/>
      <c r="D14" s="193"/>
    </row>
    <row r="15" spans="1:4" ht="12.75">
      <c r="A15" s="23"/>
      <c r="B15" s="23"/>
      <c r="C15" s="23"/>
      <c r="D15" s="24"/>
    </row>
    <row r="16" spans="1:4" ht="12.75">
      <c r="A16" s="25" t="s">
        <v>1</v>
      </c>
      <c r="B16" s="25" t="s">
        <v>42</v>
      </c>
      <c r="C16" s="25" t="s">
        <v>109</v>
      </c>
      <c r="D16" s="129" t="s">
        <v>193</v>
      </c>
    </row>
    <row r="17" spans="1:6" ht="12.75">
      <c r="A17" s="125" t="s">
        <v>199</v>
      </c>
      <c r="B17" s="123"/>
      <c r="C17" s="123"/>
      <c r="D17" s="132">
        <f>D18+D25+D35+D45+D51+D57+D63</f>
        <v>4136.200000000001</v>
      </c>
      <c r="E17" s="138"/>
      <c r="F17" s="139"/>
    </row>
    <row r="18" spans="1:6" ht="51">
      <c r="A18" s="175" t="s">
        <v>157</v>
      </c>
      <c r="B18" s="70">
        <v>1100000</v>
      </c>
      <c r="C18" s="71"/>
      <c r="D18" s="73">
        <f>D19</f>
        <v>2065.3</v>
      </c>
      <c r="E18" s="140"/>
      <c r="F18" s="139"/>
    </row>
    <row r="19" spans="1:6" ht="64.5" customHeight="1">
      <c r="A19" s="180" t="s">
        <v>155</v>
      </c>
      <c r="B19" s="34">
        <v>1110000</v>
      </c>
      <c r="C19" s="29"/>
      <c r="D19" s="31">
        <f>D20</f>
        <v>2065.3</v>
      </c>
      <c r="E19" s="140"/>
      <c r="F19" s="139"/>
    </row>
    <row r="20" spans="1:6" ht="115.5" customHeight="1">
      <c r="A20" s="180" t="s">
        <v>214</v>
      </c>
      <c r="B20" s="34">
        <v>1115641</v>
      </c>
      <c r="C20" s="29"/>
      <c r="D20" s="31">
        <f>D21</f>
        <v>2065.3</v>
      </c>
      <c r="E20" s="140"/>
      <c r="F20" s="139"/>
    </row>
    <row r="21" spans="1:6" ht="26.25" customHeight="1">
      <c r="A21" s="180" t="s">
        <v>114</v>
      </c>
      <c r="B21" s="34">
        <v>1115641</v>
      </c>
      <c r="C21" s="29">
        <v>200</v>
      </c>
      <c r="D21" s="31">
        <f>D22</f>
        <v>2065.3</v>
      </c>
      <c r="E21" s="140"/>
      <c r="F21" s="139"/>
    </row>
    <row r="22" spans="1:6" ht="26.25" customHeight="1">
      <c r="A22" s="180" t="s">
        <v>115</v>
      </c>
      <c r="B22" s="34">
        <v>1115641</v>
      </c>
      <c r="C22" s="29">
        <v>240</v>
      </c>
      <c r="D22" s="31">
        <f>D23</f>
        <v>2065.3</v>
      </c>
      <c r="E22" s="140"/>
      <c r="F22" s="139"/>
    </row>
    <row r="23" spans="1:6" ht="43.5" customHeight="1">
      <c r="A23" s="28" t="s">
        <v>127</v>
      </c>
      <c r="B23" s="34">
        <v>1115641</v>
      </c>
      <c r="C23" s="29">
        <v>243</v>
      </c>
      <c r="D23" s="31">
        <v>2065.3</v>
      </c>
      <c r="E23" s="140"/>
      <c r="F23" s="139"/>
    </row>
    <row r="24" spans="1:6" ht="29.25" customHeight="1">
      <c r="A24" s="28" t="s">
        <v>116</v>
      </c>
      <c r="B24" s="34">
        <v>1115641</v>
      </c>
      <c r="C24" s="29">
        <v>244</v>
      </c>
      <c r="D24" s="31">
        <v>0</v>
      </c>
      <c r="E24" s="140"/>
      <c r="F24" s="139"/>
    </row>
    <row r="25" spans="1:10" ht="49.5" customHeight="1">
      <c r="A25" s="175" t="s">
        <v>243</v>
      </c>
      <c r="B25" s="171">
        <v>1200000</v>
      </c>
      <c r="C25" s="75"/>
      <c r="D25" s="73">
        <f>D26</f>
        <v>285</v>
      </c>
      <c r="E25" s="140"/>
      <c r="F25" s="139"/>
      <c r="J25">
        <v>5</v>
      </c>
    </row>
    <row r="26" spans="1:6" ht="74.25" customHeight="1">
      <c r="A26" s="28" t="s">
        <v>244</v>
      </c>
      <c r="B26" s="169">
        <v>1210000</v>
      </c>
      <c r="C26" s="75"/>
      <c r="D26" s="74">
        <f>D27</f>
        <v>285</v>
      </c>
      <c r="E26" s="140"/>
      <c r="F26" s="139"/>
    </row>
    <row r="27" spans="1:6" ht="76.5" customHeight="1">
      <c r="A27" s="28" t="s">
        <v>245</v>
      </c>
      <c r="B27" s="169">
        <v>1215930</v>
      </c>
      <c r="C27" s="75"/>
      <c r="D27" s="74">
        <f>D28+D32</f>
        <v>285</v>
      </c>
      <c r="E27" s="140"/>
      <c r="F27" s="139"/>
    </row>
    <row r="28" spans="1:6" ht="76.5" customHeight="1">
      <c r="A28" s="28" t="s">
        <v>131</v>
      </c>
      <c r="B28" s="169">
        <v>1215930</v>
      </c>
      <c r="C28" s="91">
        <v>100</v>
      </c>
      <c r="D28" s="74">
        <f>D29</f>
        <v>200</v>
      </c>
      <c r="E28" s="140"/>
      <c r="F28" s="139"/>
    </row>
    <row r="29" spans="1:6" ht="30" customHeight="1">
      <c r="A29" s="28" t="s">
        <v>132</v>
      </c>
      <c r="B29" s="169">
        <v>1215930</v>
      </c>
      <c r="C29" s="91">
        <v>120</v>
      </c>
      <c r="D29" s="74">
        <f>D31+D30</f>
        <v>200</v>
      </c>
      <c r="E29" s="140"/>
      <c r="F29" s="139"/>
    </row>
    <row r="30" spans="1:6" ht="45" customHeight="1">
      <c r="A30" s="28" t="s">
        <v>175</v>
      </c>
      <c r="B30" s="169">
        <v>1215930</v>
      </c>
      <c r="C30" s="91">
        <v>121</v>
      </c>
      <c r="D30" s="74">
        <v>180</v>
      </c>
      <c r="E30" s="140"/>
      <c r="F30" s="139"/>
    </row>
    <row r="31" spans="1:6" ht="29.25" customHeight="1">
      <c r="A31" s="28" t="s">
        <v>113</v>
      </c>
      <c r="B31" s="169">
        <v>1215930</v>
      </c>
      <c r="C31" s="91">
        <v>122</v>
      </c>
      <c r="D31" s="74">
        <v>20</v>
      </c>
      <c r="E31" s="140"/>
      <c r="F31" s="139"/>
    </row>
    <row r="32" spans="1:6" ht="29.25" customHeight="1">
      <c r="A32" s="28" t="s">
        <v>114</v>
      </c>
      <c r="B32" s="169">
        <v>1215930</v>
      </c>
      <c r="C32" s="91">
        <v>200</v>
      </c>
      <c r="D32" s="74">
        <f>D33</f>
        <v>85</v>
      </c>
      <c r="E32" s="140"/>
      <c r="F32" s="139"/>
    </row>
    <row r="33" spans="1:6" ht="29.25" customHeight="1">
      <c r="A33" s="28" t="s">
        <v>115</v>
      </c>
      <c r="B33" s="169">
        <v>1215930</v>
      </c>
      <c r="C33" s="91">
        <v>240</v>
      </c>
      <c r="D33" s="74">
        <f>D34</f>
        <v>85</v>
      </c>
      <c r="E33" s="140"/>
      <c r="F33" s="139"/>
    </row>
    <row r="34" spans="1:6" ht="29.25" customHeight="1">
      <c r="A34" s="28" t="s">
        <v>116</v>
      </c>
      <c r="B34" s="169">
        <v>1215930</v>
      </c>
      <c r="C34" s="91">
        <v>244</v>
      </c>
      <c r="D34" s="74">
        <v>85</v>
      </c>
      <c r="E34" s="140"/>
      <c r="F34" s="139"/>
    </row>
    <row r="35" spans="1:10" ht="54" customHeight="1">
      <c r="A35" s="175" t="s">
        <v>253</v>
      </c>
      <c r="B35" s="71">
        <v>1400000</v>
      </c>
      <c r="C35" s="71"/>
      <c r="D35" s="73">
        <f>D36+D41</f>
        <v>862</v>
      </c>
      <c r="E35" s="140"/>
      <c r="F35" s="139"/>
      <c r="J35">
        <v>6</v>
      </c>
    </row>
    <row r="36" spans="1:6" ht="63.75">
      <c r="A36" s="28" t="s">
        <v>172</v>
      </c>
      <c r="B36" s="29">
        <v>1402123</v>
      </c>
      <c r="C36" s="29"/>
      <c r="D36" s="31">
        <f>D37</f>
        <v>762.6</v>
      </c>
      <c r="E36" s="140"/>
      <c r="F36" s="139"/>
    </row>
    <row r="37" spans="1:6" ht="25.5">
      <c r="A37" s="28" t="s">
        <v>114</v>
      </c>
      <c r="B37" s="29">
        <v>1402123</v>
      </c>
      <c r="C37" s="29">
        <v>200</v>
      </c>
      <c r="D37" s="31">
        <f>D38</f>
        <v>762.6</v>
      </c>
      <c r="E37" s="140"/>
      <c r="F37" s="139"/>
    </row>
    <row r="38" spans="1:6" ht="25.5">
      <c r="A38" s="28" t="s">
        <v>115</v>
      </c>
      <c r="B38" s="29">
        <v>1402123</v>
      </c>
      <c r="C38" s="29">
        <v>240</v>
      </c>
      <c r="D38" s="31">
        <f>D40+D39</f>
        <v>762.6</v>
      </c>
      <c r="E38" s="140"/>
      <c r="F38" s="139"/>
    </row>
    <row r="39" spans="1:6" ht="41.25" customHeight="1">
      <c r="A39" s="28" t="s">
        <v>127</v>
      </c>
      <c r="B39" s="29">
        <v>1402123</v>
      </c>
      <c r="C39" s="29">
        <v>243</v>
      </c>
      <c r="D39" s="31">
        <v>600</v>
      </c>
      <c r="E39" s="140"/>
      <c r="F39" s="139"/>
    </row>
    <row r="40" spans="1:10" ht="31.5" customHeight="1">
      <c r="A40" s="28" t="s">
        <v>116</v>
      </c>
      <c r="B40" s="29">
        <v>1402123</v>
      </c>
      <c r="C40" s="29">
        <v>244</v>
      </c>
      <c r="D40" s="31">
        <v>162.6</v>
      </c>
      <c r="E40" s="140"/>
      <c r="F40" s="139"/>
      <c r="G40" s="139"/>
      <c r="J40" t="s">
        <v>196</v>
      </c>
    </row>
    <row r="41" spans="1:7" ht="91.5" customHeight="1">
      <c r="A41" s="28" t="s">
        <v>250</v>
      </c>
      <c r="B41" s="29">
        <v>1405647</v>
      </c>
      <c r="C41" s="29"/>
      <c r="D41" s="31">
        <v>99.4</v>
      </c>
      <c r="E41" s="140"/>
      <c r="F41" s="139"/>
      <c r="G41" s="139"/>
    </row>
    <row r="42" spans="1:7" ht="35.25" customHeight="1">
      <c r="A42" s="28" t="s">
        <v>114</v>
      </c>
      <c r="B42" s="29">
        <v>1405647</v>
      </c>
      <c r="C42" s="29">
        <v>200</v>
      </c>
      <c r="D42" s="31">
        <f>D43</f>
        <v>99.4</v>
      </c>
      <c r="E42" s="140"/>
      <c r="F42" s="139"/>
      <c r="G42" s="139"/>
    </row>
    <row r="43" spans="1:7" ht="35.25" customHeight="1">
      <c r="A43" s="180" t="s">
        <v>115</v>
      </c>
      <c r="B43" s="29">
        <v>1405647</v>
      </c>
      <c r="C43" s="29">
        <v>240</v>
      </c>
      <c r="D43" s="31">
        <f>D44</f>
        <v>99.4</v>
      </c>
      <c r="E43" s="140"/>
      <c r="F43" s="139"/>
      <c r="G43" s="139"/>
    </row>
    <row r="44" spans="1:7" ht="36" customHeight="1">
      <c r="A44" s="28" t="s">
        <v>116</v>
      </c>
      <c r="B44" s="29">
        <v>1405647</v>
      </c>
      <c r="C44" s="29">
        <v>244</v>
      </c>
      <c r="D44" s="31">
        <v>99.4</v>
      </c>
      <c r="E44" s="140"/>
      <c r="F44" s="139"/>
      <c r="G44" s="139"/>
    </row>
    <row r="45" spans="1:10" ht="63.75">
      <c r="A45" s="175" t="s">
        <v>156</v>
      </c>
      <c r="B45" s="71">
        <v>1000000</v>
      </c>
      <c r="C45" s="71"/>
      <c r="D45" s="73">
        <f>D46</f>
        <v>0</v>
      </c>
      <c r="E45" s="140"/>
      <c r="F45" s="139"/>
      <c r="G45" s="139"/>
      <c r="J45">
        <v>3</v>
      </c>
    </row>
    <row r="46" spans="1:6" ht="90" customHeight="1">
      <c r="A46" s="28" t="s">
        <v>180</v>
      </c>
      <c r="B46" s="29">
        <v>1020000</v>
      </c>
      <c r="C46" s="29"/>
      <c r="D46" s="31">
        <f>D47</f>
        <v>0</v>
      </c>
      <c r="E46" s="140"/>
      <c r="F46" s="139"/>
    </row>
    <row r="47" spans="1:6" ht="102">
      <c r="A47" s="28" t="s">
        <v>211</v>
      </c>
      <c r="B47" s="29">
        <v>1025642</v>
      </c>
      <c r="C47" s="29"/>
      <c r="D47" s="31">
        <f>D48</f>
        <v>0</v>
      </c>
      <c r="E47" s="140"/>
      <c r="F47" s="139"/>
    </row>
    <row r="48" spans="1:6" ht="25.5">
      <c r="A48" s="28" t="s">
        <v>114</v>
      </c>
      <c r="B48" s="29">
        <v>1025642</v>
      </c>
      <c r="C48" s="29">
        <v>200</v>
      </c>
      <c r="D48" s="31">
        <f>D49</f>
        <v>0</v>
      </c>
      <c r="E48" s="140"/>
      <c r="F48" s="139"/>
    </row>
    <row r="49" spans="1:6" ht="25.5">
      <c r="A49" s="180" t="s">
        <v>115</v>
      </c>
      <c r="B49" s="29">
        <v>1025642</v>
      </c>
      <c r="C49" s="29">
        <v>240</v>
      </c>
      <c r="D49" s="31">
        <f>D50</f>
        <v>0</v>
      </c>
      <c r="E49" s="140"/>
      <c r="F49" s="139"/>
    </row>
    <row r="50" spans="1:6" ht="38.25">
      <c r="A50" s="28" t="s">
        <v>127</v>
      </c>
      <c r="B50" s="29">
        <v>1025642</v>
      </c>
      <c r="C50" s="29">
        <v>243</v>
      </c>
      <c r="D50" s="31">
        <v>0</v>
      </c>
      <c r="E50" s="140"/>
      <c r="F50" s="139"/>
    </row>
    <row r="51" spans="1:9" ht="38.25">
      <c r="A51" s="175" t="s">
        <v>165</v>
      </c>
      <c r="B51" s="102" t="s">
        <v>173</v>
      </c>
      <c r="C51" s="71"/>
      <c r="D51" s="73">
        <f>D52</f>
        <v>279.3</v>
      </c>
      <c r="E51" s="140"/>
      <c r="F51" s="139"/>
      <c r="G51" s="128"/>
      <c r="I51">
        <v>1</v>
      </c>
    </row>
    <row r="52" spans="1:6" ht="63.75">
      <c r="A52" s="28" t="s">
        <v>181</v>
      </c>
      <c r="B52" s="99" t="s">
        <v>174</v>
      </c>
      <c r="C52" s="29"/>
      <c r="D52" s="31">
        <f>D53</f>
        <v>279.3</v>
      </c>
      <c r="E52" s="140"/>
      <c r="F52" s="139"/>
    </row>
    <row r="53" spans="1:6" ht="76.5">
      <c r="A53" s="28" t="s">
        <v>216</v>
      </c>
      <c r="B53" s="99" t="s">
        <v>207</v>
      </c>
      <c r="C53" s="29"/>
      <c r="D53" s="31">
        <f>D54</f>
        <v>279.3</v>
      </c>
      <c r="E53" s="140"/>
      <c r="F53" s="139"/>
    </row>
    <row r="54" spans="1:6" ht="25.5">
      <c r="A54" s="28" t="s">
        <v>114</v>
      </c>
      <c r="B54" s="99" t="s">
        <v>207</v>
      </c>
      <c r="C54" s="29">
        <v>200</v>
      </c>
      <c r="D54" s="31">
        <f>D55</f>
        <v>279.3</v>
      </c>
      <c r="E54" s="140"/>
      <c r="F54" s="139"/>
    </row>
    <row r="55" spans="1:6" ht="25.5">
      <c r="A55" s="180" t="s">
        <v>115</v>
      </c>
      <c r="B55" s="99" t="s">
        <v>207</v>
      </c>
      <c r="C55" s="29">
        <v>240</v>
      </c>
      <c r="D55" s="31">
        <f>D56</f>
        <v>279.3</v>
      </c>
      <c r="E55" s="140"/>
      <c r="F55" s="139"/>
    </row>
    <row r="56" spans="1:6" ht="38.25">
      <c r="A56" s="180" t="s">
        <v>120</v>
      </c>
      <c r="B56" s="99" t="s">
        <v>207</v>
      </c>
      <c r="C56" s="29">
        <v>242</v>
      </c>
      <c r="D56" s="31">
        <v>279.3</v>
      </c>
      <c r="E56" s="140"/>
      <c r="F56" s="139"/>
    </row>
    <row r="57" spans="1:9" ht="38.25">
      <c r="A57" s="175" t="s">
        <v>168</v>
      </c>
      <c r="B57" s="102" t="s">
        <v>182</v>
      </c>
      <c r="C57" s="71"/>
      <c r="D57" s="73">
        <f>D58</f>
        <v>20</v>
      </c>
      <c r="E57" s="140"/>
      <c r="F57" s="139"/>
      <c r="I57">
        <v>2</v>
      </c>
    </row>
    <row r="58" spans="1:6" ht="63" customHeight="1">
      <c r="A58" s="28" t="s">
        <v>183</v>
      </c>
      <c r="B58" s="99" t="s">
        <v>185</v>
      </c>
      <c r="C58" s="29"/>
      <c r="D58" s="31">
        <f>D60</f>
        <v>20</v>
      </c>
      <c r="E58" s="140"/>
      <c r="F58" s="139"/>
    </row>
    <row r="59" spans="1:6" ht="76.5">
      <c r="A59" s="115" t="s">
        <v>184</v>
      </c>
      <c r="B59" s="99" t="s">
        <v>169</v>
      </c>
      <c r="C59" s="29"/>
      <c r="D59" s="31">
        <f>D60</f>
        <v>20</v>
      </c>
      <c r="E59" s="140"/>
      <c r="F59" s="139"/>
    </row>
    <row r="60" spans="1:6" ht="25.5">
      <c r="A60" s="28" t="s">
        <v>114</v>
      </c>
      <c r="B60" s="99" t="s">
        <v>169</v>
      </c>
      <c r="C60" s="29">
        <v>200</v>
      </c>
      <c r="D60" s="31">
        <f>D61</f>
        <v>20</v>
      </c>
      <c r="E60" s="140"/>
      <c r="F60" s="139"/>
    </row>
    <row r="61" spans="1:6" ht="25.5">
      <c r="A61" s="180" t="s">
        <v>115</v>
      </c>
      <c r="B61" s="99" t="s">
        <v>169</v>
      </c>
      <c r="C61" s="29">
        <v>240</v>
      </c>
      <c r="D61" s="31">
        <f>D62</f>
        <v>20</v>
      </c>
      <c r="E61" s="140"/>
      <c r="F61" s="139"/>
    </row>
    <row r="62" spans="1:6" ht="25.5">
      <c r="A62" s="28" t="s">
        <v>116</v>
      </c>
      <c r="B62" s="99" t="s">
        <v>169</v>
      </c>
      <c r="C62" s="29">
        <v>244</v>
      </c>
      <c r="D62" s="31">
        <v>20</v>
      </c>
      <c r="E62" s="140"/>
      <c r="F62" s="139"/>
    </row>
    <row r="63" spans="1:6" ht="51">
      <c r="A63" s="175" t="s">
        <v>259</v>
      </c>
      <c r="B63" s="102" t="s">
        <v>261</v>
      </c>
      <c r="C63" s="71"/>
      <c r="D63" s="73">
        <f>D64</f>
        <v>624.6</v>
      </c>
      <c r="E63" s="140"/>
      <c r="F63" s="139"/>
    </row>
    <row r="64" spans="1:6" ht="51">
      <c r="A64" s="28" t="s">
        <v>260</v>
      </c>
      <c r="B64" s="99" t="s">
        <v>262</v>
      </c>
      <c r="C64" s="29"/>
      <c r="D64" s="31">
        <f>D65</f>
        <v>624.6</v>
      </c>
      <c r="E64" s="140"/>
      <c r="F64" s="139"/>
    </row>
    <row r="65" spans="1:6" ht="25.5">
      <c r="A65" s="28" t="s">
        <v>114</v>
      </c>
      <c r="B65" s="99" t="s">
        <v>262</v>
      </c>
      <c r="C65" s="29">
        <v>200</v>
      </c>
      <c r="D65" s="31">
        <f>D66</f>
        <v>624.6</v>
      </c>
      <c r="E65" s="140"/>
      <c r="F65" s="139"/>
    </row>
    <row r="66" spans="1:6" ht="25.5">
      <c r="A66" s="180" t="s">
        <v>115</v>
      </c>
      <c r="B66" s="99" t="s">
        <v>262</v>
      </c>
      <c r="C66" s="29">
        <v>240</v>
      </c>
      <c r="D66" s="31">
        <f>D67</f>
        <v>624.6</v>
      </c>
      <c r="E66" s="140"/>
      <c r="F66" s="139"/>
    </row>
    <row r="67" spans="1:6" ht="25.5">
      <c r="A67" s="28" t="s">
        <v>116</v>
      </c>
      <c r="B67" s="99" t="s">
        <v>262</v>
      </c>
      <c r="C67" s="29">
        <v>244</v>
      </c>
      <c r="D67" s="31">
        <v>624.6</v>
      </c>
      <c r="E67" s="140"/>
      <c r="F67" s="139"/>
    </row>
    <row r="68" spans="1:6" ht="15.75">
      <c r="A68" s="130" t="s">
        <v>140</v>
      </c>
      <c r="B68" s="131">
        <v>4000000</v>
      </c>
      <c r="C68" s="125"/>
      <c r="D68" s="132">
        <f>D69+D112+D123+D135+D145+D161+D175+D179+D191+D192</f>
        <v>67730.59999999999</v>
      </c>
      <c r="E68" s="138"/>
      <c r="F68" s="139"/>
    </row>
    <row r="69" spans="1:6" ht="25.5">
      <c r="A69" s="28" t="s">
        <v>136</v>
      </c>
      <c r="B69" s="70">
        <v>4010000</v>
      </c>
      <c r="C69" s="29"/>
      <c r="D69" s="73">
        <f>D70+D75+D87+D92+D99</f>
        <v>27751.4</v>
      </c>
      <c r="E69" s="140"/>
      <c r="F69" s="139"/>
    </row>
    <row r="70" spans="1:6" ht="12.75">
      <c r="A70" s="28" t="s">
        <v>82</v>
      </c>
      <c r="B70" s="34">
        <v>4010203</v>
      </c>
      <c r="C70" s="29"/>
      <c r="D70" s="31">
        <f>D71</f>
        <v>1585</v>
      </c>
      <c r="E70" s="140"/>
      <c r="F70" s="139"/>
    </row>
    <row r="71" spans="1:6" ht="76.5">
      <c r="A71" s="28" t="s">
        <v>110</v>
      </c>
      <c r="B71" s="34">
        <v>4010203</v>
      </c>
      <c r="C71" s="29">
        <v>100</v>
      </c>
      <c r="D71" s="31">
        <f>D72</f>
        <v>1585</v>
      </c>
      <c r="E71" s="140"/>
      <c r="F71" s="139"/>
    </row>
    <row r="72" spans="1:6" ht="25.5">
      <c r="A72" s="28" t="s">
        <v>111</v>
      </c>
      <c r="B72" s="34">
        <v>4010203</v>
      </c>
      <c r="C72" s="29">
        <v>120</v>
      </c>
      <c r="D72" s="31">
        <f>D74+D73</f>
        <v>1585</v>
      </c>
      <c r="E72" s="140"/>
      <c r="F72" s="139"/>
    </row>
    <row r="73" spans="1:6" ht="38.25">
      <c r="A73" s="28" t="s">
        <v>175</v>
      </c>
      <c r="B73" s="34">
        <v>4010203</v>
      </c>
      <c r="C73" s="29">
        <v>121</v>
      </c>
      <c r="D73" s="31">
        <v>1525</v>
      </c>
      <c r="E73" s="140"/>
      <c r="F73" s="139"/>
    </row>
    <row r="74" spans="1:6" ht="25.5">
      <c r="A74" s="28" t="s">
        <v>113</v>
      </c>
      <c r="B74" s="34">
        <v>4010203</v>
      </c>
      <c r="C74" s="29">
        <v>122</v>
      </c>
      <c r="D74" s="31">
        <v>60</v>
      </c>
      <c r="E74" s="140"/>
      <c r="F74" s="139"/>
    </row>
    <row r="75" spans="1:6" ht="25.5">
      <c r="A75" s="28" t="s">
        <v>138</v>
      </c>
      <c r="B75" s="34">
        <v>4010204</v>
      </c>
      <c r="C75" s="29"/>
      <c r="D75" s="31">
        <f>D76+D80+D84</f>
        <v>17842</v>
      </c>
      <c r="E75" s="140"/>
      <c r="F75" s="139"/>
    </row>
    <row r="76" spans="1:6" ht="76.5">
      <c r="A76" s="28" t="s">
        <v>110</v>
      </c>
      <c r="B76" s="34">
        <v>4010204</v>
      </c>
      <c r="C76" s="29">
        <v>100</v>
      </c>
      <c r="D76" s="31">
        <f>D77</f>
        <v>15900</v>
      </c>
      <c r="E76" s="140"/>
      <c r="F76" s="139"/>
    </row>
    <row r="77" spans="1:6" ht="25.5">
      <c r="A77" s="28" t="s">
        <v>111</v>
      </c>
      <c r="B77" s="34">
        <v>4010204</v>
      </c>
      <c r="C77" s="29">
        <v>120</v>
      </c>
      <c r="D77" s="31">
        <f>D79+D78</f>
        <v>15900</v>
      </c>
      <c r="E77" s="140"/>
      <c r="F77" s="139"/>
    </row>
    <row r="78" spans="1:6" ht="38.25">
      <c r="A78" s="28" t="s">
        <v>175</v>
      </c>
      <c r="B78" s="34">
        <v>4010204</v>
      </c>
      <c r="C78" s="29">
        <v>121</v>
      </c>
      <c r="D78" s="31">
        <v>15800</v>
      </c>
      <c r="E78" s="140"/>
      <c r="F78" s="139"/>
    </row>
    <row r="79" spans="1:6" ht="25.5">
      <c r="A79" s="180" t="s">
        <v>113</v>
      </c>
      <c r="B79" s="34">
        <v>4010204</v>
      </c>
      <c r="C79" s="29">
        <v>122</v>
      </c>
      <c r="D79" s="31">
        <v>100</v>
      </c>
      <c r="E79" s="140"/>
      <c r="F79" s="139"/>
    </row>
    <row r="80" spans="1:6" ht="25.5">
      <c r="A80" s="28" t="s">
        <v>114</v>
      </c>
      <c r="B80" s="34">
        <v>4010204</v>
      </c>
      <c r="C80" s="29">
        <v>200</v>
      </c>
      <c r="D80" s="31">
        <f>D81</f>
        <v>1882</v>
      </c>
      <c r="E80" s="140"/>
      <c r="F80" s="139"/>
    </row>
    <row r="81" spans="1:6" ht="25.5">
      <c r="A81" s="180" t="s">
        <v>115</v>
      </c>
      <c r="B81" s="34">
        <v>4010204</v>
      </c>
      <c r="C81" s="29">
        <v>240</v>
      </c>
      <c r="D81" s="31">
        <f>D83+D82</f>
        <v>1882</v>
      </c>
      <c r="E81" s="140"/>
      <c r="F81" s="139"/>
    </row>
    <row r="82" spans="1:6" ht="38.25">
      <c r="A82" s="180" t="s">
        <v>120</v>
      </c>
      <c r="B82" s="34">
        <v>4010204</v>
      </c>
      <c r="C82" s="29">
        <v>242</v>
      </c>
      <c r="D82" s="31">
        <v>200</v>
      </c>
      <c r="E82" s="140"/>
      <c r="F82" s="139"/>
    </row>
    <row r="83" spans="1:6" ht="25.5">
      <c r="A83" s="28" t="s">
        <v>116</v>
      </c>
      <c r="B83" s="34">
        <v>4010204</v>
      </c>
      <c r="C83" s="29">
        <v>244</v>
      </c>
      <c r="D83" s="31">
        <v>1682</v>
      </c>
      <c r="E83" s="140"/>
      <c r="F83" s="139"/>
    </row>
    <row r="84" spans="1:6" ht="12.75">
      <c r="A84" s="28" t="s">
        <v>117</v>
      </c>
      <c r="B84" s="34">
        <v>4010204</v>
      </c>
      <c r="C84" s="29">
        <v>800</v>
      </c>
      <c r="D84" s="31">
        <f>D85</f>
        <v>60</v>
      </c>
      <c r="E84" s="140"/>
      <c r="F84" s="139"/>
    </row>
    <row r="85" spans="1:6" ht="12.75">
      <c r="A85" s="28" t="s">
        <v>118</v>
      </c>
      <c r="B85" s="34">
        <v>4010204</v>
      </c>
      <c r="C85" s="29">
        <v>850</v>
      </c>
      <c r="D85" s="31">
        <v>60</v>
      </c>
      <c r="E85" s="140"/>
      <c r="F85" s="139"/>
    </row>
    <row r="86" spans="1:6" ht="25.5">
      <c r="A86" s="28" t="s">
        <v>119</v>
      </c>
      <c r="B86" s="34">
        <v>4010204</v>
      </c>
      <c r="C86" s="29">
        <v>852</v>
      </c>
      <c r="D86" s="31">
        <v>60</v>
      </c>
      <c r="E86" s="140"/>
      <c r="F86" s="139"/>
    </row>
    <row r="87" spans="1:6" ht="25.5">
      <c r="A87" s="28" t="s">
        <v>137</v>
      </c>
      <c r="B87" s="34">
        <v>4010206</v>
      </c>
      <c r="C87" s="29"/>
      <c r="D87" s="31">
        <f>D88</f>
        <v>3700</v>
      </c>
      <c r="E87" s="140"/>
      <c r="F87" s="139"/>
    </row>
    <row r="88" spans="1:6" ht="76.5">
      <c r="A88" s="28" t="s">
        <v>110</v>
      </c>
      <c r="B88" s="34">
        <v>4010206</v>
      </c>
      <c r="C88" s="29">
        <v>100</v>
      </c>
      <c r="D88" s="31">
        <f>D89</f>
        <v>3700</v>
      </c>
      <c r="E88" s="140"/>
      <c r="F88" s="139"/>
    </row>
    <row r="89" spans="1:6" ht="25.5">
      <c r="A89" s="28" t="s">
        <v>111</v>
      </c>
      <c r="B89" s="34">
        <v>4010206</v>
      </c>
      <c r="C89" s="29">
        <v>120</v>
      </c>
      <c r="D89" s="31">
        <f>D91+D90</f>
        <v>3700</v>
      </c>
      <c r="E89" s="140"/>
      <c r="F89" s="139"/>
    </row>
    <row r="90" spans="1:6" ht="38.25">
      <c r="A90" s="28" t="s">
        <v>175</v>
      </c>
      <c r="B90" s="34">
        <v>4010206</v>
      </c>
      <c r="C90" s="29">
        <v>121</v>
      </c>
      <c r="D90" s="31">
        <v>3600</v>
      </c>
      <c r="E90" s="140"/>
      <c r="F90" s="139"/>
    </row>
    <row r="91" spans="1:6" ht="25.5">
      <c r="A91" s="28" t="s">
        <v>113</v>
      </c>
      <c r="B91" s="34">
        <v>4010206</v>
      </c>
      <c r="C91" s="29">
        <v>122</v>
      </c>
      <c r="D91" s="31">
        <v>100</v>
      </c>
      <c r="E91" s="140"/>
      <c r="F91" s="139"/>
    </row>
    <row r="92" spans="1:6" ht="25.5">
      <c r="A92" s="180" t="s">
        <v>141</v>
      </c>
      <c r="B92" s="79">
        <v>4010240</v>
      </c>
      <c r="C92" s="63"/>
      <c r="D92" s="74">
        <f>D93</f>
        <v>440.7</v>
      </c>
      <c r="E92" s="141"/>
      <c r="F92" s="139"/>
    </row>
    <row r="93" spans="1:6" ht="25.5">
      <c r="A93" s="180" t="s">
        <v>114</v>
      </c>
      <c r="B93" s="79">
        <v>4010240</v>
      </c>
      <c r="C93" s="63">
        <v>200</v>
      </c>
      <c r="D93" s="74">
        <f>D94</f>
        <v>440.7</v>
      </c>
      <c r="E93" s="141"/>
      <c r="F93" s="139"/>
    </row>
    <row r="94" spans="1:6" ht="25.5">
      <c r="A94" s="180" t="s">
        <v>115</v>
      </c>
      <c r="B94" s="79">
        <v>4010240</v>
      </c>
      <c r="C94" s="63">
        <v>240</v>
      </c>
      <c r="D94" s="74">
        <f>D95</f>
        <v>440.7</v>
      </c>
      <c r="E94" s="141"/>
      <c r="F94" s="139"/>
    </row>
    <row r="95" spans="1:6" ht="38.25">
      <c r="A95" s="180" t="s">
        <v>120</v>
      </c>
      <c r="B95" s="79">
        <v>4010240</v>
      </c>
      <c r="C95" s="63">
        <v>242</v>
      </c>
      <c r="D95" s="74">
        <v>440.7</v>
      </c>
      <c r="E95" s="141"/>
      <c r="F95" s="139"/>
    </row>
    <row r="96" spans="1:6" ht="25.5">
      <c r="A96" s="28" t="s">
        <v>237</v>
      </c>
      <c r="B96" s="29">
        <v>4910100</v>
      </c>
      <c r="C96" s="29">
        <v>300</v>
      </c>
      <c r="D96" s="74">
        <f>D97</f>
        <v>26.4</v>
      </c>
      <c r="E96" s="141"/>
      <c r="F96" s="139"/>
    </row>
    <row r="97" spans="1:6" ht="25.5">
      <c r="A97" s="28" t="s">
        <v>238</v>
      </c>
      <c r="B97" s="29">
        <v>4910100</v>
      </c>
      <c r="C97" s="29">
        <v>320</v>
      </c>
      <c r="D97" s="74">
        <f>D98</f>
        <v>26.4</v>
      </c>
      <c r="E97" s="141"/>
      <c r="F97" s="139"/>
    </row>
    <row r="98" spans="1:6" ht="38.25">
      <c r="A98" s="28" t="s">
        <v>239</v>
      </c>
      <c r="B98" s="29">
        <v>4910100</v>
      </c>
      <c r="C98" s="29">
        <v>321</v>
      </c>
      <c r="D98" s="74">
        <v>26.4</v>
      </c>
      <c r="E98" s="141"/>
      <c r="F98" s="139"/>
    </row>
    <row r="99" spans="1:6" ht="25.5">
      <c r="A99" s="180" t="s">
        <v>142</v>
      </c>
      <c r="B99" s="79">
        <v>4010245</v>
      </c>
      <c r="C99" s="63"/>
      <c r="D99" s="74">
        <f>D100+D103+D107</f>
        <v>4183.7</v>
      </c>
      <c r="E99" s="141"/>
      <c r="F99" s="139"/>
    </row>
    <row r="100" spans="1:6" ht="76.5">
      <c r="A100" s="180" t="s">
        <v>110</v>
      </c>
      <c r="B100" s="79">
        <v>4010245</v>
      </c>
      <c r="C100" s="63">
        <v>100</v>
      </c>
      <c r="D100" s="74">
        <f>D101</f>
        <v>100</v>
      </c>
      <c r="E100" s="141"/>
      <c r="F100" s="139"/>
    </row>
    <row r="101" spans="1:6" ht="25.5">
      <c r="A101" s="180" t="s">
        <v>111</v>
      </c>
      <c r="B101" s="79">
        <v>4010245</v>
      </c>
      <c r="C101" s="63">
        <v>120</v>
      </c>
      <c r="D101" s="74">
        <f>D102</f>
        <v>100</v>
      </c>
      <c r="E101" s="141"/>
      <c r="F101" s="139"/>
    </row>
    <row r="102" spans="1:6" ht="25.5">
      <c r="A102" s="180" t="s">
        <v>113</v>
      </c>
      <c r="B102" s="79">
        <v>4010245</v>
      </c>
      <c r="C102" s="63">
        <v>122</v>
      </c>
      <c r="D102" s="74">
        <v>100</v>
      </c>
      <c r="E102" s="141"/>
      <c r="F102" s="139"/>
    </row>
    <row r="103" spans="1:6" ht="25.5">
      <c r="A103" s="180" t="s">
        <v>114</v>
      </c>
      <c r="B103" s="79">
        <v>4010245</v>
      </c>
      <c r="C103" s="63">
        <v>200</v>
      </c>
      <c r="D103" s="74">
        <f>D104</f>
        <v>3265</v>
      </c>
      <c r="E103" s="141"/>
      <c r="F103" s="139"/>
    </row>
    <row r="104" spans="1:6" ht="25.5">
      <c r="A104" s="180" t="s">
        <v>115</v>
      </c>
      <c r="B104" s="79">
        <v>4010245</v>
      </c>
      <c r="C104" s="63">
        <v>240</v>
      </c>
      <c r="D104" s="74">
        <f>D105+D106</f>
        <v>3265</v>
      </c>
      <c r="E104" s="141"/>
      <c r="F104" s="139"/>
    </row>
    <row r="105" spans="1:6" ht="38.25">
      <c r="A105" s="180" t="s">
        <v>120</v>
      </c>
      <c r="B105" s="79">
        <v>4010245</v>
      </c>
      <c r="C105" s="63">
        <v>242</v>
      </c>
      <c r="D105" s="74">
        <v>100</v>
      </c>
      <c r="E105" s="141"/>
      <c r="F105" s="139"/>
    </row>
    <row r="106" spans="1:6" ht="25.5">
      <c r="A106" s="180" t="s">
        <v>116</v>
      </c>
      <c r="B106" s="79">
        <v>4010245</v>
      </c>
      <c r="C106" s="63">
        <v>244</v>
      </c>
      <c r="D106" s="74">
        <v>3165</v>
      </c>
      <c r="E106" s="141"/>
      <c r="F106" s="139"/>
    </row>
    <row r="107" spans="1:6" ht="12.75">
      <c r="A107" s="180" t="s">
        <v>117</v>
      </c>
      <c r="B107" s="79">
        <v>4010245</v>
      </c>
      <c r="C107" s="63">
        <v>800</v>
      </c>
      <c r="D107" s="74">
        <f>D110+D109</f>
        <v>818.7</v>
      </c>
      <c r="E107" s="141"/>
      <c r="F107" s="139"/>
    </row>
    <row r="108" spans="1:6" ht="12.75">
      <c r="A108" s="28" t="s">
        <v>226</v>
      </c>
      <c r="B108" s="79">
        <v>4010245</v>
      </c>
      <c r="C108" s="63">
        <v>830</v>
      </c>
      <c r="D108" s="74">
        <f>D109</f>
        <v>778.7</v>
      </c>
      <c r="E108" s="141"/>
      <c r="F108" s="139"/>
    </row>
    <row r="109" spans="1:6" ht="114.75">
      <c r="A109" s="28" t="s">
        <v>225</v>
      </c>
      <c r="B109" s="79">
        <v>4010245</v>
      </c>
      <c r="C109" s="63">
        <v>831</v>
      </c>
      <c r="D109" s="74">
        <v>778.7</v>
      </c>
      <c r="E109" s="141"/>
      <c r="F109" s="139"/>
    </row>
    <row r="110" spans="1:6" ht="12.75">
      <c r="A110" s="180" t="s">
        <v>118</v>
      </c>
      <c r="B110" s="79">
        <v>4010245</v>
      </c>
      <c r="C110" s="63">
        <v>850</v>
      </c>
      <c r="D110" s="74">
        <f>D111</f>
        <v>40</v>
      </c>
      <c r="E110" s="141"/>
      <c r="F110" s="139"/>
    </row>
    <row r="111" spans="1:6" ht="25.5">
      <c r="A111" s="180" t="s">
        <v>119</v>
      </c>
      <c r="B111" s="79">
        <v>4010245</v>
      </c>
      <c r="C111" s="63">
        <v>852</v>
      </c>
      <c r="D111" s="74">
        <v>40</v>
      </c>
      <c r="E111" s="141"/>
      <c r="F111" s="139"/>
    </row>
    <row r="112" spans="1:6" ht="51">
      <c r="A112" s="28" t="s">
        <v>145</v>
      </c>
      <c r="B112" s="75">
        <v>4020000</v>
      </c>
      <c r="C112" s="75"/>
      <c r="D112" s="73">
        <f>D113+D119</f>
        <v>3539.1000000000004</v>
      </c>
      <c r="E112" s="141"/>
      <c r="F112" s="139"/>
    </row>
    <row r="113" spans="1:6" ht="25.5">
      <c r="A113" s="28" t="s">
        <v>146</v>
      </c>
      <c r="B113" s="35">
        <v>4022124</v>
      </c>
      <c r="C113" s="35"/>
      <c r="D113" s="31">
        <f>D114+D117</f>
        <v>2845.1000000000004</v>
      </c>
      <c r="E113" s="141"/>
      <c r="F113" s="139"/>
    </row>
    <row r="114" spans="1:6" ht="25.5">
      <c r="A114" s="28" t="s">
        <v>114</v>
      </c>
      <c r="B114" s="35">
        <v>4022124</v>
      </c>
      <c r="C114" s="29">
        <v>200</v>
      </c>
      <c r="D114" s="31">
        <f>D115</f>
        <v>554.8</v>
      </c>
      <c r="E114" s="141"/>
      <c r="F114" s="139"/>
    </row>
    <row r="115" spans="1:6" ht="25.5">
      <c r="A115" s="180" t="s">
        <v>115</v>
      </c>
      <c r="B115" s="35">
        <v>4022124</v>
      </c>
      <c r="C115" s="29">
        <v>240</v>
      </c>
      <c r="D115" s="31">
        <f>D116</f>
        <v>554.8</v>
      </c>
      <c r="E115" s="141"/>
      <c r="F115" s="139"/>
    </row>
    <row r="116" spans="1:6" ht="25.5">
      <c r="A116" s="28" t="s">
        <v>116</v>
      </c>
      <c r="B116" s="35">
        <v>4022124</v>
      </c>
      <c r="C116" s="29">
        <v>244</v>
      </c>
      <c r="D116" s="31">
        <v>554.8</v>
      </c>
      <c r="E116" s="141"/>
      <c r="F116" s="139"/>
    </row>
    <row r="117" spans="1:6" ht="12.75">
      <c r="A117" s="28" t="s">
        <v>117</v>
      </c>
      <c r="B117" s="35">
        <v>4022124</v>
      </c>
      <c r="C117" s="29">
        <v>800</v>
      </c>
      <c r="D117" s="31">
        <f>D118</f>
        <v>2290.3</v>
      </c>
      <c r="E117" s="141"/>
      <c r="F117" s="139"/>
    </row>
    <row r="118" spans="1:6" ht="51">
      <c r="A118" s="179" t="s">
        <v>227</v>
      </c>
      <c r="B118" s="35">
        <v>4022124</v>
      </c>
      <c r="C118" s="29">
        <v>810</v>
      </c>
      <c r="D118" s="31">
        <v>2290.3</v>
      </c>
      <c r="E118" s="141"/>
      <c r="F118" s="139"/>
    </row>
    <row r="119" spans="1:6" ht="51">
      <c r="A119" s="28" t="s">
        <v>147</v>
      </c>
      <c r="B119" s="35">
        <v>4022172</v>
      </c>
      <c r="C119" s="29"/>
      <c r="D119" s="31">
        <f>D120</f>
        <v>694</v>
      </c>
      <c r="E119" s="141"/>
      <c r="F119" s="139"/>
    </row>
    <row r="120" spans="1:6" ht="25.5">
      <c r="A120" s="28" t="s">
        <v>114</v>
      </c>
      <c r="B120" s="35">
        <v>4022172</v>
      </c>
      <c r="C120" s="29">
        <v>200</v>
      </c>
      <c r="D120" s="31">
        <f>D121</f>
        <v>694</v>
      </c>
      <c r="E120" s="141"/>
      <c r="F120" s="139"/>
    </row>
    <row r="121" spans="1:6" ht="25.5">
      <c r="A121" s="180" t="s">
        <v>115</v>
      </c>
      <c r="B121" s="35">
        <v>4022172</v>
      </c>
      <c r="C121" s="29">
        <v>240</v>
      </c>
      <c r="D121" s="31">
        <f>D122</f>
        <v>694</v>
      </c>
      <c r="E121" s="141"/>
      <c r="F121" s="139"/>
    </row>
    <row r="122" spans="1:6" ht="25.5">
      <c r="A122" s="28" t="s">
        <v>116</v>
      </c>
      <c r="B122" s="35">
        <v>4022172</v>
      </c>
      <c r="C122" s="29">
        <v>244</v>
      </c>
      <c r="D122" s="31">
        <v>694</v>
      </c>
      <c r="E122" s="141"/>
      <c r="F122" s="139"/>
    </row>
    <row r="123" spans="1:6" ht="25.5">
      <c r="A123" s="28" t="s">
        <v>148</v>
      </c>
      <c r="B123" s="133">
        <v>4030000</v>
      </c>
      <c r="C123" s="134"/>
      <c r="D123" s="135">
        <f>D124+D127+D131</f>
        <v>6895.7</v>
      </c>
      <c r="E123" s="141"/>
      <c r="F123" s="139"/>
    </row>
    <row r="124" spans="1:6" ht="25.5">
      <c r="A124" s="28" t="s">
        <v>149</v>
      </c>
      <c r="B124" s="34">
        <v>4037807</v>
      </c>
      <c r="C124" s="29"/>
      <c r="D124" s="31">
        <f>D125</f>
        <v>3409</v>
      </c>
      <c r="E124" s="141"/>
      <c r="F124" s="139"/>
    </row>
    <row r="125" spans="1:6" ht="12.75">
      <c r="A125" s="180" t="s">
        <v>117</v>
      </c>
      <c r="B125" s="34">
        <v>4037807</v>
      </c>
      <c r="C125" s="29">
        <v>800</v>
      </c>
      <c r="D125" s="31">
        <f>D126</f>
        <v>3409</v>
      </c>
      <c r="E125" s="141"/>
      <c r="F125" s="139"/>
    </row>
    <row r="126" spans="1:6" ht="51">
      <c r="A126" s="180" t="s">
        <v>126</v>
      </c>
      <c r="B126" s="34">
        <v>4037807</v>
      </c>
      <c r="C126" s="29">
        <v>810</v>
      </c>
      <c r="D126" s="31">
        <v>3409</v>
      </c>
      <c r="E126" s="141"/>
      <c r="F126" s="139"/>
    </row>
    <row r="127" spans="1:6" ht="25.5">
      <c r="A127" s="180" t="s">
        <v>150</v>
      </c>
      <c r="B127" s="34">
        <v>4030602</v>
      </c>
      <c r="C127" s="29"/>
      <c r="D127" s="31">
        <f>D128</f>
        <v>3374.7</v>
      </c>
      <c r="E127" s="141"/>
      <c r="F127" s="139"/>
    </row>
    <row r="128" spans="1:6" ht="25.5">
      <c r="A128" s="180" t="s">
        <v>114</v>
      </c>
      <c r="B128" s="34">
        <v>4030602</v>
      </c>
      <c r="C128" s="29">
        <v>200</v>
      </c>
      <c r="D128" s="31">
        <f>D129</f>
        <v>3374.7</v>
      </c>
      <c r="E128" s="141"/>
      <c r="F128" s="139"/>
    </row>
    <row r="129" spans="1:6" ht="25.5">
      <c r="A129" s="180" t="s">
        <v>115</v>
      </c>
      <c r="B129" s="34">
        <v>4030602</v>
      </c>
      <c r="C129" s="29">
        <v>240</v>
      </c>
      <c r="D129" s="31">
        <f>D130</f>
        <v>3374.7</v>
      </c>
      <c r="E129" s="141"/>
      <c r="F129" s="139"/>
    </row>
    <row r="130" spans="1:6" ht="25.5">
      <c r="A130" s="180" t="s">
        <v>116</v>
      </c>
      <c r="B130" s="34">
        <v>4030602</v>
      </c>
      <c r="C130" s="29">
        <v>244</v>
      </c>
      <c r="D130" s="31">
        <v>3374.7</v>
      </c>
      <c r="E130" s="141"/>
      <c r="F130" s="139"/>
    </row>
    <row r="131" spans="1:6" ht="25.5">
      <c r="A131" s="28" t="s">
        <v>91</v>
      </c>
      <c r="B131" s="34">
        <v>4032137</v>
      </c>
      <c r="C131" s="29"/>
      <c r="D131" s="31">
        <f>D132</f>
        <v>112</v>
      </c>
      <c r="E131" s="140"/>
      <c r="F131" s="139"/>
    </row>
    <row r="132" spans="1:6" ht="25.5">
      <c r="A132" s="28" t="s">
        <v>114</v>
      </c>
      <c r="B132" s="34">
        <v>4032137</v>
      </c>
      <c r="C132" s="29">
        <v>200</v>
      </c>
      <c r="D132" s="31">
        <f>D133</f>
        <v>112</v>
      </c>
      <c r="E132" s="140"/>
      <c r="F132" s="139"/>
    </row>
    <row r="133" spans="1:6" ht="25.5">
      <c r="A133" s="180" t="s">
        <v>115</v>
      </c>
      <c r="B133" s="34">
        <v>4032137</v>
      </c>
      <c r="C133" s="29">
        <v>240</v>
      </c>
      <c r="D133" s="31">
        <f>D134</f>
        <v>112</v>
      </c>
      <c r="E133" s="140"/>
      <c r="F133" s="139"/>
    </row>
    <row r="134" spans="1:6" ht="25.5">
      <c r="A134" s="28" t="s">
        <v>116</v>
      </c>
      <c r="B134" s="34">
        <v>4032137</v>
      </c>
      <c r="C134" s="29">
        <v>244</v>
      </c>
      <c r="D134" s="31">
        <v>112</v>
      </c>
      <c r="E134" s="140"/>
      <c r="F134" s="139"/>
    </row>
    <row r="135" spans="1:6" ht="38.25">
      <c r="A135" s="28" t="s">
        <v>201</v>
      </c>
      <c r="B135" s="70">
        <v>4040000</v>
      </c>
      <c r="C135" s="71"/>
      <c r="D135" s="73">
        <f>D136</f>
        <v>780</v>
      </c>
      <c r="E135" s="140"/>
      <c r="F135" s="139"/>
    </row>
    <row r="136" spans="1:6" ht="63.75">
      <c r="A136" s="28" t="s">
        <v>144</v>
      </c>
      <c r="B136" s="34">
        <v>4045118</v>
      </c>
      <c r="C136" s="29"/>
      <c r="D136" s="31">
        <v>780</v>
      </c>
      <c r="E136" s="140"/>
      <c r="F136" s="139"/>
    </row>
    <row r="137" spans="1:6" ht="76.5">
      <c r="A137" s="28" t="s">
        <v>110</v>
      </c>
      <c r="B137" s="34">
        <v>4045118</v>
      </c>
      <c r="C137" s="29">
        <v>100</v>
      </c>
      <c r="D137" s="31">
        <v>728</v>
      </c>
      <c r="E137" s="140"/>
      <c r="F137" s="139"/>
    </row>
    <row r="138" spans="1:6" ht="25.5">
      <c r="A138" s="28" t="s">
        <v>111</v>
      </c>
      <c r="B138" s="34">
        <v>4045118</v>
      </c>
      <c r="C138" s="29">
        <v>120</v>
      </c>
      <c r="D138" s="31">
        <f>D140+D139</f>
        <v>718</v>
      </c>
      <c r="E138" s="140"/>
      <c r="F138" s="139"/>
    </row>
    <row r="139" spans="1:6" ht="38.25">
      <c r="A139" s="28" t="s">
        <v>175</v>
      </c>
      <c r="B139" s="34">
        <v>4045118</v>
      </c>
      <c r="C139" s="29">
        <v>121</v>
      </c>
      <c r="D139" s="31">
        <v>705</v>
      </c>
      <c r="E139" s="141"/>
      <c r="F139" s="139"/>
    </row>
    <row r="140" spans="1:6" ht="25.5">
      <c r="A140" s="180" t="s">
        <v>113</v>
      </c>
      <c r="B140" s="34">
        <v>4045118</v>
      </c>
      <c r="C140" s="29">
        <v>122</v>
      </c>
      <c r="D140" s="74">
        <v>13</v>
      </c>
      <c r="E140" s="141"/>
      <c r="F140" s="139"/>
    </row>
    <row r="141" spans="1:6" ht="25.5">
      <c r="A141" s="28" t="s">
        <v>114</v>
      </c>
      <c r="B141" s="34">
        <v>4045118</v>
      </c>
      <c r="C141" s="29">
        <v>200</v>
      </c>
      <c r="D141" s="74">
        <f>D142</f>
        <v>62</v>
      </c>
      <c r="E141" s="141"/>
      <c r="F141" s="139"/>
    </row>
    <row r="142" spans="1:6" ht="25.5">
      <c r="A142" s="180" t="s">
        <v>115</v>
      </c>
      <c r="B142" s="34">
        <v>4045118</v>
      </c>
      <c r="C142" s="29">
        <v>240</v>
      </c>
      <c r="D142" s="74">
        <f>D143+D144</f>
        <v>62</v>
      </c>
      <c r="E142" s="141"/>
      <c r="F142" s="139"/>
    </row>
    <row r="143" spans="1:6" ht="38.25">
      <c r="A143" s="180" t="s">
        <v>120</v>
      </c>
      <c r="B143" s="34">
        <v>4045118</v>
      </c>
      <c r="C143" s="29">
        <v>242</v>
      </c>
      <c r="D143" s="74">
        <v>18</v>
      </c>
      <c r="E143" s="141"/>
      <c r="F143" s="139"/>
    </row>
    <row r="144" spans="1:6" ht="25.5">
      <c r="A144" s="28" t="s">
        <v>116</v>
      </c>
      <c r="B144" s="34">
        <v>4045118</v>
      </c>
      <c r="C144" s="29">
        <v>244</v>
      </c>
      <c r="D144" s="74">
        <v>44</v>
      </c>
      <c r="E144" s="138"/>
      <c r="F144" s="139"/>
    </row>
    <row r="145" spans="1:6" ht="25.5">
      <c r="A145" s="175" t="s">
        <v>151</v>
      </c>
      <c r="B145" s="71">
        <v>4060000</v>
      </c>
      <c r="C145" s="71"/>
      <c r="D145" s="73">
        <f>D146+D154+D151</f>
        <v>18478.9</v>
      </c>
      <c r="E145" s="140"/>
      <c r="F145" s="139"/>
    </row>
    <row r="146" spans="1:6" ht="12.75">
      <c r="A146" s="28" t="s">
        <v>153</v>
      </c>
      <c r="B146" s="29">
        <v>4062120</v>
      </c>
      <c r="C146" s="26"/>
      <c r="D146" s="31">
        <f>D147</f>
        <v>6915</v>
      </c>
      <c r="E146" s="140"/>
      <c r="F146" s="139"/>
    </row>
    <row r="147" spans="1:6" ht="25.5">
      <c r="A147" s="28" t="s">
        <v>114</v>
      </c>
      <c r="B147" s="29">
        <v>4062120</v>
      </c>
      <c r="C147" s="29">
        <v>200</v>
      </c>
      <c r="D147" s="31">
        <f>D148</f>
        <v>6915</v>
      </c>
      <c r="E147" s="140"/>
      <c r="F147" s="139"/>
    </row>
    <row r="148" spans="1:6" ht="25.5">
      <c r="A148" s="180" t="s">
        <v>115</v>
      </c>
      <c r="B148" s="29">
        <v>4062120</v>
      </c>
      <c r="C148" s="29">
        <v>240</v>
      </c>
      <c r="D148" s="31">
        <f>D149+D150</f>
        <v>6915</v>
      </c>
      <c r="E148" s="140"/>
      <c r="F148" s="139"/>
    </row>
    <row r="149" spans="1:6" ht="38.25">
      <c r="A149" s="28" t="s">
        <v>127</v>
      </c>
      <c r="B149" s="29">
        <v>4062120</v>
      </c>
      <c r="C149" s="29">
        <v>243</v>
      </c>
      <c r="D149" s="31">
        <v>6790</v>
      </c>
      <c r="E149" s="140"/>
      <c r="F149" s="139"/>
    </row>
    <row r="150" spans="1:6" ht="25.5">
      <c r="A150" s="28" t="s">
        <v>116</v>
      </c>
      <c r="B150" s="29">
        <v>4062120</v>
      </c>
      <c r="C150" s="29">
        <v>244</v>
      </c>
      <c r="D150" s="31">
        <v>125</v>
      </c>
      <c r="E150" s="140"/>
      <c r="F150" s="139"/>
    </row>
    <row r="151" spans="1:6" ht="25.5">
      <c r="A151" s="28" t="s">
        <v>158</v>
      </c>
      <c r="B151" s="29">
        <v>4062125</v>
      </c>
      <c r="C151" s="29"/>
      <c r="D151" s="31">
        <f>D152</f>
        <v>2584</v>
      </c>
      <c r="E151" s="140"/>
      <c r="F151" s="139"/>
    </row>
    <row r="152" spans="1:6" ht="12.75">
      <c r="A152" s="28" t="s">
        <v>117</v>
      </c>
      <c r="B152" s="29">
        <v>4062125</v>
      </c>
      <c r="C152" s="29">
        <v>800</v>
      </c>
      <c r="D152" s="31">
        <f>D153</f>
        <v>2584</v>
      </c>
      <c r="E152" s="140"/>
      <c r="F152" s="139"/>
    </row>
    <row r="153" spans="1:6" ht="51">
      <c r="A153" s="179" t="s">
        <v>227</v>
      </c>
      <c r="B153" s="29">
        <v>4062125</v>
      </c>
      <c r="C153" s="29">
        <v>810</v>
      </c>
      <c r="D153" s="31">
        <v>2584</v>
      </c>
      <c r="E153" s="140"/>
      <c r="F153" s="139"/>
    </row>
    <row r="154" spans="1:6" ht="12.75">
      <c r="A154" s="28" t="s">
        <v>161</v>
      </c>
      <c r="B154" s="29">
        <v>4062130</v>
      </c>
      <c r="C154" s="29"/>
      <c r="D154" s="31">
        <f>D155+D158</f>
        <v>8979.9</v>
      </c>
      <c r="E154" s="141"/>
      <c r="F154" s="139"/>
    </row>
    <row r="155" spans="1:6" ht="25.5">
      <c r="A155" s="28" t="s">
        <v>114</v>
      </c>
      <c r="B155" s="29">
        <v>4062130</v>
      </c>
      <c r="C155" s="63">
        <v>200</v>
      </c>
      <c r="D155" s="74">
        <f>D156</f>
        <v>8979.8</v>
      </c>
      <c r="E155" s="140"/>
      <c r="F155" s="139"/>
    </row>
    <row r="156" spans="1:6" ht="25.5">
      <c r="A156" s="180" t="s">
        <v>115</v>
      </c>
      <c r="B156" s="29">
        <v>4062130</v>
      </c>
      <c r="C156" s="29">
        <v>240</v>
      </c>
      <c r="D156" s="31">
        <f>D157</f>
        <v>8979.8</v>
      </c>
      <c r="E156" s="140"/>
      <c r="F156" s="139" t="s">
        <v>258</v>
      </c>
    </row>
    <row r="157" spans="1:6" ht="25.5">
      <c r="A157" s="28" t="s">
        <v>116</v>
      </c>
      <c r="B157" s="29">
        <v>4062130</v>
      </c>
      <c r="C157" s="29">
        <v>244</v>
      </c>
      <c r="D157" s="31">
        <v>8979.8</v>
      </c>
      <c r="E157" s="140"/>
      <c r="F157" s="139"/>
    </row>
    <row r="158" spans="1:6" ht="12.75">
      <c r="A158" s="28" t="s">
        <v>117</v>
      </c>
      <c r="B158" s="29">
        <v>4062130</v>
      </c>
      <c r="C158" s="29">
        <v>800</v>
      </c>
      <c r="D158" s="31">
        <f>D159</f>
        <v>0.1</v>
      </c>
      <c r="E158" s="140"/>
      <c r="F158" s="139"/>
    </row>
    <row r="159" spans="1:6" ht="12.75">
      <c r="A159" s="28" t="s">
        <v>118</v>
      </c>
      <c r="B159" s="29">
        <v>4062130</v>
      </c>
      <c r="C159" s="29">
        <v>850</v>
      </c>
      <c r="D159" s="31">
        <f>D160</f>
        <v>0.1</v>
      </c>
      <c r="E159" s="140"/>
      <c r="F159" s="139"/>
    </row>
    <row r="160" spans="1:6" ht="25.5">
      <c r="A160" s="28" t="s">
        <v>119</v>
      </c>
      <c r="B160" s="29">
        <v>4062130</v>
      </c>
      <c r="C160" s="29">
        <v>852</v>
      </c>
      <c r="D160" s="31">
        <v>0.1</v>
      </c>
      <c r="E160" s="140"/>
      <c r="F160" s="139"/>
    </row>
    <row r="161" spans="1:6" ht="25.5">
      <c r="A161" s="28" t="s">
        <v>163</v>
      </c>
      <c r="B161" s="71">
        <v>4070000</v>
      </c>
      <c r="C161" s="71"/>
      <c r="D161" s="73">
        <f>D171+D162</f>
        <v>3846.4</v>
      </c>
      <c r="E161" s="141"/>
      <c r="F161" s="139"/>
    </row>
    <row r="162" spans="1:6" ht="25.5">
      <c r="A162" s="28" t="s">
        <v>164</v>
      </c>
      <c r="B162" s="63">
        <v>4070059</v>
      </c>
      <c r="C162" s="63"/>
      <c r="D162" s="74">
        <f>D163+D167</f>
        <v>2413</v>
      </c>
      <c r="E162" s="140"/>
      <c r="F162" s="139"/>
    </row>
    <row r="163" spans="1:6" ht="76.5">
      <c r="A163" s="28" t="s">
        <v>110</v>
      </c>
      <c r="B163" s="63">
        <v>4070059</v>
      </c>
      <c r="C163" s="29">
        <v>100</v>
      </c>
      <c r="D163" s="31">
        <f>D164</f>
        <v>2037.2</v>
      </c>
      <c r="E163" s="140"/>
      <c r="F163" s="139"/>
    </row>
    <row r="164" spans="1:6" ht="25.5">
      <c r="A164" s="28" t="s">
        <v>111</v>
      </c>
      <c r="B164" s="63">
        <v>4070059</v>
      </c>
      <c r="C164" s="29">
        <v>110</v>
      </c>
      <c r="D164" s="31">
        <f>D165+D166</f>
        <v>2037.2</v>
      </c>
      <c r="E164" s="140"/>
      <c r="F164" s="139"/>
    </row>
    <row r="165" spans="1:6" ht="38.25">
      <c r="A165" s="28" t="s">
        <v>175</v>
      </c>
      <c r="B165" s="63">
        <v>4070059</v>
      </c>
      <c r="C165" s="29">
        <v>111</v>
      </c>
      <c r="D165" s="31">
        <v>2007.2</v>
      </c>
      <c r="E165" s="140"/>
      <c r="F165" s="139"/>
    </row>
    <row r="166" spans="1:6" ht="25.5">
      <c r="A166" s="180" t="s">
        <v>113</v>
      </c>
      <c r="B166" s="63">
        <v>4070059</v>
      </c>
      <c r="C166" s="29">
        <v>112</v>
      </c>
      <c r="D166" s="31">
        <v>30</v>
      </c>
      <c r="E166" s="140"/>
      <c r="F166" s="139"/>
    </row>
    <row r="167" spans="1:6" ht="25.5">
      <c r="A167" s="28" t="s">
        <v>114</v>
      </c>
      <c r="B167" s="63">
        <v>4070059</v>
      </c>
      <c r="C167" s="29">
        <v>200</v>
      </c>
      <c r="D167" s="31">
        <f>D168</f>
        <v>375.8</v>
      </c>
      <c r="E167" s="140"/>
      <c r="F167" s="139"/>
    </row>
    <row r="168" spans="1:6" ht="25.5">
      <c r="A168" s="180" t="s">
        <v>115</v>
      </c>
      <c r="B168" s="63">
        <v>4070059</v>
      </c>
      <c r="C168" s="29">
        <v>240</v>
      </c>
      <c r="D168" s="31">
        <f>D170+D169</f>
        <v>375.8</v>
      </c>
      <c r="E168" s="140"/>
      <c r="F168" s="139"/>
    </row>
    <row r="169" spans="1:6" ht="38.25">
      <c r="A169" s="180" t="s">
        <v>120</v>
      </c>
      <c r="B169" s="63">
        <v>4070059</v>
      </c>
      <c r="C169" s="29">
        <v>242</v>
      </c>
      <c r="D169" s="31">
        <v>80</v>
      </c>
      <c r="E169" s="140"/>
      <c r="F169" s="139"/>
    </row>
    <row r="170" spans="1:6" ht="25.5">
      <c r="A170" s="28" t="s">
        <v>116</v>
      </c>
      <c r="B170" s="63">
        <v>4070059</v>
      </c>
      <c r="C170" s="29">
        <v>244</v>
      </c>
      <c r="D170" s="31">
        <v>295.8</v>
      </c>
      <c r="E170" s="140"/>
      <c r="F170" s="139"/>
    </row>
    <row r="171" spans="1:6" ht="25.5">
      <c r="A171" s="28" t="s">
        <v>128</v>
      </c>
      <c r="B171" s="29">
        <v>4072113</v>
      </c>
      <c r="C171" s="29"/>
      <c r="D171" s="31">
        <f>D172</f>
        <v>1433.4</v>
      </c>
      <c r="E171" s="140"/>
      <c r="F171" s="139"/>
    </row>
    <row r="172" spans="1:6" ht="25.5">
      <c r="A172" s="28" t="s">
        <v>114</v>
      </c>
      <c r="B172" s="29">
        <v>4072113</v>
      </c>
      <c r="C172" s="29">
        <v>200</v>
      </c>
      <c r="D172" s="31">
        <f>D173</f>
        <v>1433.4</v>
      </c>
      <c r="E172" s="140"/>
      <c r="F172" s="139"/>
    </row>
    <row r="173" spans="1:6" ht="25.5">
      <c r="A173" s="180" t="s">
        <v>115</v>
      </c>
      <c r="B173" s="29">
        <v>4072113</v>
      </c>
      <c r="C173" s="29">
        <v>240</v>
      </c>
      <c r="D173" s="31">
        <f>D174</f>
        <v>1433.4</v>
      </c>
      <c r="E173" s="140"/>
      <c r="F173" s="139"/>
    </row>
    <row r="174" spans="1:6" ht="25.5">
      <c r="A174" s="28" t="s">
        <v>116</v>
      </c>
      <c r="B174" s="29">
        <v>4072113</v>
      </c>
      <c r="C174" s="29">
        <v>244</v>
      </c>
      <c r="D174" s="31">
        <v>1433.4</v>
      </c>
      <c r="E174" s="140"/>
      <c r="F174" s="139"/>
    </row>
    <row r="175" spans="1:6" ht="12.75">
      <c r="A175" s="28" t="s">
        <v>14</v>
      </c>
      <c r="B175" s="70">
        <v>4080000</v>
      </c>
      <c r="C175" s="71"/>
      <c r="D175" s="73">
        <f>D176</f>
        <v>135</v>
      </c>
      <c r="E175" s="140"/>
      <c r="F175" s="139"/>
    </row>
    <row r="176" spans="1:6" ht="25.5">
      <c r="A176" s="28" t="s">
        <v>139</v>
      </c>
      <c r="B176" s="34">
        <v>4080704</v>
      </c>
      <c r="C176" s="29"/>
      <c r="D176" s="31">
        <f>D177</f>
        <v>135</v>
      </c>
      <c r="E176" s="140"/>
      <c r="F176" s="139"/>
    </row>
    <row r="177" spans="1:6" ht="12.75">
      <c r="A177" s="28" t="s">
        <v>117</v>
      </c>
      <c r="B177" s="34">
        <v>4080704</v>
      </c>
      <c r="C177" s="29">
        <v>800</v>
      </c>
      <c r="D177" s="31">
        <f>D178</f>
        <v>135</v>
      </c>
      <c r="E177" s="140"/>
      <c r="F177" s="139"/>
    </row>
    <row r="178" spans="1:6" ht="12.75">
      <c r="A178" s="28" t="s">
        <v>121</v>
      </c>
      <c r="B178" s="34">
        <v>4080704</v>
      </c>
      <c r="C178" s="29">
        <v>870</v>
      </c>
      <c r="D178" s="31">
        <v>135</v>
      </c>
      <c r="E178" s="140"/>
      <c r="F178" s="139"/>
    </row>
    <row r="179" spans="1:6" ht="25.5">
      <c r="A179" s="28" t="s">
        <v>166</v>
      </c>
      <c r="B179" s="71">
        <v>4100000</v>
      </c>
      <c r="C179" s="71"/>
      <c r="D179" s="73">
        <f>D180+D184</f>
        <v>2876.8</v>
      </c>
      <c r="E179" s="142"/>
      <c r="F179" s="139"/>
    </row>
    <row r="180" spans="1:6" ht="25.5">
      <c r="A180" s="28" t="s">
        <v>167</v>
      </c>
      <c r="B180" s="29">
        <v>4102113</v>
      </c>
      <c r="C180" s="29"/>
      <c r="D180" s="31">
        <f>D181</f>
        <v>133</v>
      </c>
      <c r="E180" s="140"/>
      <c r="F180" s="139"/>
    </row>
    <row r="181" spans="1:6" ht="25.5">
      <c r="A181" s="28" t="s">
        <v>114</v>
      </c>
      <c r="B181" s="29">
        <v>4102113</v>
      </c>
      <c r="C181" s="29">
        <v>200</v>
      </c>
      <c r="D181" s="31">
        <f>D182</f>
        <v>133</v>
      </c>
      <c r="E181" s="140"/>
      <c r="F181" s="139"/>
    </row>
    <row r="182" spans="1:6" ht="25.5">
      <c r="A182" s="180" t="s">
        <v>115</v>
      </c>
      <c r="B182" s="29">
        <v>4102113</v>
      </c>
      <c r="C182" s="29">
        <v>240</v>
      </c>
      <c r="D182" s="31">
        <f>D183</f>
        <v>133</v>
      </c>
      <c r="E182" s="141"/>
      <c r="F182" s="139"/>
    </row>
    <row r="183" spans="1:6" ht="25.5">
      <c r="A183" s="28" t="s">
        <v>116</v>
      </c>
      <c r="B183" s="29">
        <v>4102113</v>
      </c>
      <c r="C183" s="63">
        <v>244</v>
      </c>
      <c r="D183" s="74">
        <v>133</v>
      </c>
      <c r="E183" s="84"/>
      <c r="F183" s="139"/>
    </row>
    <row r="184" spans="1:6" ht="38.25">
      <c r="A184" s="28" t="s">
        <v>228</v>
      </c>
      <c r="B184" s="161">
        <v>4125608</v>
      </c>
      <c r="C184" s="136"/>
      <c r="D184" s="74">
        <f>D185</f>
        <v>2743.8</v>
      </c>
      <c r="E184" s="139"/>
      <c r="F184" s="139"/>
    </row>
    <row r="185" spans="1:6" ht="25.5">
      <c r="A185" s="28" t="s">
        <v>114</v>
      </c>
      <c r="B185" s="161">
        <v>4125608</v>
      </c>
      <c r="C185" s="161">
        <v>244</v>
      </c>
      <c r="D185" s="74">
        <f>D186</f>
        <v>2743.8</v>
      </c>
      <c r="E185" s="139"/>
      <c r="F185" s="139"/>
    </row>
    <row r="186" spans="1:6" ht="25.5">
      <c r="A186" s="180" t="s">
        <v>115</v>
      </c>
      <c r="B186" s="161">
        <v>4125608</v>
      </c>
      <c r="C186" s="161">
        <v>244</v>
      </c>
      <c r="D186" s="74">
        <f>D187</f>
        <v>2743.8</v>
      </c>
      <c r="E186" s="139"/>
      <c r="F186" s="139"/>
    </row>
    <row r="187" spans="1:6" ht="25.5">
      <c r="A187" s="28" t="s">
        <v>116</v>
      </c>
      <c r="B187" s="161">
        <v>4125608</v>
      </c>
      <c r="C187" s="161">
        <v>244</v>
      </c>
      <c r="D187" s="74">
        <v>2743.8</v>
      </c>
      <c r="E187" s="139"/>
      <c r="F187" s="139"/>
    </row>
    <row r="188" spans="1:6" ht="12.75">
      <c r="A188" s="98" t="s">
        <v>235</v>
      </c>
      <c r="B188" s="70">
        <v>4110000</v>
      </c>
      <c r="C188" s="71"/>
      <c r="D188" s="73">
        <f>D189</f>
        <v>3400.9</v>
      </c>
      <c r="E188" s="139"/>
      <c r="F188" s="139"/>
    </row>
    <row r="189" spans="1:6" ht="63.75">
      <c r="A189" s="116" t="s">
        <v>208</v>
      </c>
      <c r="B189" s="117">
        <v>4115690</v>
      </c>
      <c r="C189" s="117"/>
      <c r="D189" s="31">
        <f>D190</f>
        <v>3400.9</v>
      </c>
      <c r="E189" s="139"/>
      <c r="F189" s="139"/>
    </row>
    <row r="190" spans="1:6" ht="12.75">
      <c r="A190" s="116" t="s">
        <v>236</v>
      </c>
      <c r="B190" s="117">
        <v>4115690</v>
      </c>
      <c r="C190" s="117">
        <v>500</v>
      </c>
      <c r="D190" s="31">
        <f>D191</f>
        <v>3400.9</v>
      </c>
      <c r="E190" s="139"/>
      <c r="F190" s="139"/>
    </row>
    <row r="191" spans="1:6" ht="12.75">
      <c r="A191" s="116" t="s">
        <v>234</v>
      </c>
      <c r="B191" s="117">
        <v>4115690</v>
      </c>
      <c r="C191" s="117">
        <v>540</v>
      </c>
      <c r="D191" s="31">
        <v>3400.9</v>
      </c>
      <c r="E191" s="139"/>
      <c r="F191" s="139"/>
    </row>
    <row r="192" spans="1:6" ht="12.75">
      <c r="A192" s="116" t="s">
        <v>240</v>
      </c>
      <c r="B192" s="136">
        <v>4900000</v>
      </c>
      <c r="C192" s="136"/>
      <c r="D192" s="73">
        <f>D193</f>
        <v>26.4</v>
      </c>
      <c r="E192" s="139"/>
      <c r="F192" s="139"/>
    </row>
    <row r="193" spans="1:6" ht="25.5">
      <c r="A193" s="28" t="s">
        <v>237</v>
      </c>
      <c r="B193" s="34">
        <v>4910100</v>
      </c>
      <c r="C193" s="29">
        <v>300</v>
      </c>
      <c r="D193" s="74">
        <f>D194</f>
        <v>26.4</v>
      </c>
      <c r="E193" s="139"/>
      <c r="F193" s="139"/>
    </row>
    <row r="194" spans="1:6" ht="25.5">
      <c r="A194" s="28" t="s">
        <v>238</v>
      </c>
      <c r="B194" s="34">
        <v>4910100</v>
      </c>
      <c r="C194" s="29">
        <v>320</v>
      </c>
      <c r="D194" s="74">
        <f>D195</f>
        <v>26.4</v>
      </c>
      <c r="E194" s="139"/>
      <c r="F194" s="139"/>
    </row>
    <row r="195" spans="1:6" ht="38.25">
      <c r="A195" s="28" t="s">
        <v>239</v>
      </c>
      <c r="B195" s="34">
        <v>4910100</v>
      </c>
      <c r="C195" s="29">
        <v>321</v>
      </c>
      <c r="D195" s="74">
        <v>26.4</v>
      </c>
      <c r="E195" s="139"/>
      <c r="F195" s="139"/>
    </row>
    <row r="196" spans="1:6" ht="14.25">
      <c r="A196" s="147" t="s">
        <v>200</v>
      </c>
      <c r="B196" s="123"/>
      <c r="C196" s="123"/>
      <c r="D196" s="145">
        <f>D197+D208</f>
        <v>2602.5</v>
      </c>
      <c r="E196" s="146"/>
      <c r="F196" s="139"/>
    </row>
    <row r="197" spans="1:6" ht="38.25">
      <c r="A197" s="175" t="s">
        <v>230</v>
      </c>
      <c r="B197" s="70">
        <v>700000</v>
      </c>
      <c r="C197" s="176"/>
      <c r="D197" s="177">
        <f>D198+D203</f>
        <v>683.3000000000001</v>
      </c>
      <c r="E197" s="146"/>
      <c r="F197" s="139"/>
    </row>
    <row r="198" spans="1:6" ht="51">
      <c r="A198" s="28" t="s">
        <v>231</v>
      </c>
      <c r="B198" s="79">
        <v>710000</v>
      </c>
      <c r="C198" s="123"/>
      <c r="D198" s="162">
        <f>D199</f>
        <v>635.6</v>
      </c>
      <c r="E198" s="146"/>
      <c r="F198" s="139"/>
    </row>
    <row r="199" spans="1:6" ht="25.5">
      <c r="A199" s="28" t="s">
        <v>232</v>
      </c>
      <c r="B199" s="79">
        <v>715604</v>
      </c>
      <c r="C199" s="123"/>
      <c r="D199" s="162">
        <f>D200</f>
        <v>635.6</v>
      </c>
      <c r="E199" s="146"/>
      <c r="F199" s="139"/>
    </row>
    <row r="200" spans="1:6" ht="25.5">
      <c r="A200" s="28" t="s">
        <v>111</v>
      </c>
      <c r="B200" s="79">
        <v>715604</v>
      </c>
      <c r="C200" s="63">
        <v>100</v>
      </c>
      <c r="D200" s="162">
        <f>D201</f>
        <v>635.6</v>
      </c>
      <c r="E200" s="146"/>
      <c r="F200" s="139"/>
    </row>
    <row r="201" spans="1:6" ht="12.75">
      <c r="A201" s="28" t="s">
        <v>112</v>
      </c>
      <c r="B201" s="79">
        <v>715604</v>
      </c>
      <c r="C201" s="63">
        <v>120</v>
      </c>
      <c r="D201" s="162">
        <f>D202</f>
        <v>635.6</v>
      </c>
      <c r="E201" s="146"/>
      <c r="F201" s="139"/>
    </row>
    <row r="202" spans="1:6" ht="25.5">
      <c r="A202" s="28" t="s">
        <v>113</v>
      </c>
      <c r="B202" s="79">
        <v>715604</v>
      </c>
      <c r="C202" s="63">
        <v>121</v>
      </c>
      <c r="D202" s="162">
        <v>635.6</v>
      </c>
      <c r="E202" s="146"/>
      <c r="F202" s="139"/>
    </row>
    <row r="203" spans="1:6" ht="63.75">
      <c r="A203" s="28" t="s">
        <v>255</v>
      </c>
      <c r="B203" s="79">
        <v>720000</v>
      </c>
      <c r="C203" s="63"/>
      <c r="D203" s="74">
        <f>D204</f>
        <v>47.7</v>
      </c>
      <c r="E203" s="146"/>
      <c r="F203" s="139"/>
    </row>
    <row r="204" spans="1:6" ht="102">
      <c r="A204" s="28" t="s">
        <v>256</v>
      </c>
      <c r="B204" s="79">
        <v>725683</v>
      </c>
      <c r="C204" s="63"/>
      <c r="D204" s="74">
        <f>D205</f>
        <v>47.7</v>
      </c>
      <c r="E204" s="146"/>
      <c r="F204" s="139"/>
    </row>
    <row r="205" spans="1:6" ht="76.5">
      <c r="A205" s="28" t="s">
        <v>110</v>
      </c>
      <c r="B205" s="79">
        <v>725683</v>
      </c>
      <c r="C205" s="63">
        <v>100</v>
      </c>
      <c r="D205" s="74">
        <f>D206</f>
        <v>47.7</v>
      </c>
      <c r="E205" s="146"/>
      <c r="F205" s="139"/>
    </row>
    <row r="206" spans="1:6" ht="25.5">
      <c r="A206" s="28" t="s">
        <v>111</v>
      </c>
      <c r="B206" s="79">
        <v>725683</v>
      </c>
      <c r="C206" s="63">
        <v>120</v>
      </c>
      <c r="D206" s="74">
        <f>D207</f>
        <v>47.7</v>
      </c>
      <c r="E206" s="146"/>
      <c r="F206" s="139"/>
    </row>
    <row r="207" spans="1:6" ht="38.25">
      <c r="A207" s="28" t="s">
        <v>175</v>
      </c>
      <c r="B207" s="79">
        <v>725683</v>
      </c>
      <c r="C207" s="63">
        <v>121</v>
      </c>
      <c r="D207" s="74">
        <v>47.7</v>
      </c>
      <c r="E207" s="146"/>
      <c r="F207" s="139"/>
    </row>
    <row r="208" spans="1:4" ht="76.5">
      <c r="A208" s="175" t="s">
        <v>170</v>
      </c>
      <c r="B208" s="70">
        <v>1600000</v>
      </c>
      <c r="C208" s="71"/>
      <c r="D208" s="73">
        <f>D209</f>
        <v>1919.2</v>
      </c>
    </row>
    <row r="209" spans="1:4" ht="114.75">
      <c r="A209" s="28" t="s">
        <v>186</v>
      </c>
      <c r="B209" s="34">
        <v>1640000</v>
      </c>
      <c r="C209" s="29"/>
      <c r="D209" s="31">
        <f>D210</f>
        <v>1919.2</v>
      </c>
    </row>
    <row r="210" spans="1:4" ht="165.75">
      <c r="A210" s="28" t="s">
        <v>212</v>
      </c>
      <c r="B210" s="34">
        <v>1645645</v>
      </c>
      <c r="C210" s="29"/>
      <c r="D210" s="31">
        <f>D211</f>
        <v>1919.2</v>
      </c>
    </row>
    <row r="211" spans="1:4" ht="25.5">
      <c r="A211" s="28" t="s">
        <v>114</v>
      </c>
      <c r="B211" s="34">
        <v>1645645</v>
      </c>
      <c r="C211" s="29">
        <v>200</v>
      </c>
      <c r="D211" s="31">
        <f>D212</f>
        <v>1919.2</v>
      </c>
    </row>
    <row r="212" spans="1:4" ht="25.5">
      <c r="A212" s="180" t="s">
        <v>115</v>
      </c>
      <c r="B212" s="34">
        <v>1645645</v>
      </c>
      <c r="C212" s="29">
        <v>240</v>
      </c>
      <c r="D212" s="31">
        <f>D213</f>
        <v>1919.2</v>
      </c>
    </row>
    <row r="213" spans="1:4" ht="25.5">
      <c r="A213" s="28" t="s">
        <v>116</v>
      </c>
      <c r="B213" s="34">
        <v>1645645</v>
      </c>
      <c r="C213" s="29">
        <v>244</v>
      </c>
      <c r="D213" s="31">
        <v>1919.2</v>
      </c>
    </row>
    <row r="214" spans="1:4" ht="15.75">
      <c r="A214" s="137" t="s">
        <v>254</v>
      </c>
      <c r="B214" s="125"/>
      <c r="C214" s="125"/>
      <c r="D214" s="132">
        <f>D17+D68+D196</f>
        <v>74469.29999999999</v>
      </c>
    </row>
  </sheetData>
  <sheetProtection/>
  <mergeCells count="13">
    <mergeCell ref="B1:E1"/>
    <mergeCell ref="B2:E2"/>
    <mergeCell ref="B3:E3"/>
    <mergeCell ref="B4:E4"/>
    <mergeCell ref="A11:E11"/>
    <mergeCell ref="A12:F12"/>
    <mergeCell ref="A14:D14"/>
    <mergeCell ref="B5:E5"/>
    <mergeCell ref="B6:E6"/>
    <mergeCell ref="B7:E7"/>
    <mergeCell ref="B8:E8"/>
    <mergeCell ref="A10:D10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PageLayoutView="0" workbookViewId="0" topLeftCell="A220">
      <selection activeCell="A229" sqref="A229"/>
    </sheetView>
  </sheetViews>
  <sheetFormatPr defaultColWidth="9.00390625" defaultRowHeight="12.75"/>
  <cols>
    <col min="1" max="1" width="33.125" style="0" customWidth="1"/>
    <col min="6" max="6" width="15.75390625" style="0" customWidth="1"/>
  </cols>
  <sheetData>
    <row r="1" spans="2:6" ht="12.75">
      <c r="B1" s="20"/>
      <c r="C1" s="20"/>
      <c r="D1" s="20"/>
      <c r="E1" s="195" t="s">
        <v>221</v>
      </c>
      <c r="F1" s="196"/>
    </row>
    <row r="2" spans="2:6" ht="12.75">
      <c r="B2" s="197" t="s">
        <v>101</v>
      </c>
      <c r="C2" s="194"/>
      <c r="D2" s="194"/>
      <c r="E2" s="194"/>
      <c r="F2" s="194"/>
    </row>
    <row r="3" spans="2:6" ht="12.75">
      <c r="B3" s="19"/>
      <c r="C3" s="20"/>
      <c r="D3" s="197" t="s">
        <v>123</v>
      </c>
      <c r="E3" s="194"/>
      <c r="F3" s="194"/>
    </row>
    <row r="4" spans="2:6" ht="12.75">
      <c r="B4" s="82"/>
      <c r="C4" s="82"/>
      <c r="D4" s="199" t="s">
        <v>263</v>
      </c>
      <c r="E4" s="194"/>
      <c r="F4" s="194"/>
    </row>
    <row r="5" spans="1:6" ht="12.75">
      <c r="A5" s="20"/>
      <c r="B5" s="20"/>
      <c r="C5" s="20"/>
      <c r="D5" s="20"/>
      <c r="E5" s="195" t="s">
        <v>192</v>
      </c>
      <c r="F5" s="196"/>
    </row>
    <row r="6" spans="1:6" ht="12.75">
      <c r="A6" s="19"/>
      <c r="B6" s="197" t="s">
        <v>101</v>
      </c>
      <c r="C6" s="194"/>
      <c r="D6" s="194"/>
      <c r="E6" s="194"/>
      <c r="F6" s="194"/>
    </row>
    <row r="7" spans="1:6" ht="12.75">
      <c r="A7" s="19"/>
      <c r="B7" s="19"/>
      <c r="C7" s="20"/>
      <c r="D7" s="197" t="s">
        <v>123</v>
      </c>
      <c r="E7" s="194"/>
      <c r="F7" s="194"/>
    </row>
    <row r="8" spans="1:6" ht="12.75">
      <c r="A8" s="76"/>
      <c r="B8" s="82"/>
      <c r="C8" s="82"/>
      <c r="D8" s="199" t="s">
        <v>219</v>
      </c>
      <c r="E8" s="194"/>
      <c r="F8" s="194"/>
    </row>
    <row r="9" spans="1:6" ht="12.75">
      <c r="A9" s="19"/>
      <c r="B9" s="19"/>
      <c r="C9" s="19"/>
      <c r="D9" s="19"/>
      <c r="E9" s="19"/>
      <c r="F9" s="19"/>
    </row>
    <row r="10" spans="1:6" ht="15.75">
      <c r="A10" s="193" t="s">
        <v>176</v>
      </c>
      <c r="B10" s="193"/>
      <c r="C10" s="193"/>
      <c r="D10" s="193"/>
      <c r="E10" s="193"/>
      <c r="F10" s="193"/>
    </row>
    <row r="11" spans="1:6" ht="15.75">
      <c r="A11" s="193" t="s">
        <v>188</v>
      </c>
      <c r="B11" s="193"/>
      <c r="C11" s="193"/>
      <c r="D11" s="193"/>
      <c r="E11" s="193"/>
      <c r="F11" s="193"/>
    </row>
    <row r="12" spans="1:6" ht="13.5">
      <c r="A12" s="193" t="s">
        <v>195</v>
      </c>
      <c r="B12" s="200"/>
      <c r="C12" s="200"/>
      <c r="D12" s="200"/>
      <c r="E12" s="200"/>
      <c r="F12" s="200"/>
    </row>
    <row r="13" spans="1:6" ht="15.75">
      <c r="A13" s="193" t="s">
        <v>206</v>
      </c>
      <c r="B13" s="193"/>
      <c r="C13" s="193"/>
      <c r="D13" s="193"/>
      <c r="E13" s="193"/>
      <c r="F13" s="193"/>
    </row>
    <row r="14" spans="1:6" ht="15.75">
      <c r="A14" s="193" t="s">
        <v>171</v>
      </c>
      <c r="B14" s="193"/>
      <c r="C14" s="193"/>
      <c r="D14" s="193"/>
      <c r="E14" s="193"/>
      <c r="F14" s="193"/>
    </row>
    <row r="15" spans="1:6" ht="16.5" thickBot="1">
      <c r="A15" s="118"/>
      <c r="B15" s="118"/>
      <c r="C15" s="118"/>
      <c r="D15" s="118"/>
      <c r="E15" s="118"/>
      <c r="F15" s="127" t="s">
        <v>194</v>
      </c>
    </row>
    <row r="16" spans="1:6" ht="12.75">
      <c r="A16" s="120" t="s">
        <v>1</v>
      </c>
      <c r="B16" s="121" t="s">
        <v>2</v>
      </c>
      <c r="C16" s="121" t="s">
        <v>3</v>
      </c>
      <c r="D16" s="121" t="s">
        <v>42</v>
      </c>
      <c r="E16" s="121" t="s">
        <v>109</v>
      </c>
      <c r="F16" s="122" t="s">
        <v>193</v>
      </c>
    </row>
    <row r="17" spans="1:6" ht="12.75">
      <c r="A17" s="51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ht="12.75">
      <c r="A18" s="119" t="s">
        <v>6</v>
      </c>
      <c r="B18" s="68">
        <v>1</v>
      </c>
      <c r="C18" s="69"/>
      <c r="D18" s="70"/>
      <c r="E18" s="71"/>
      <c r="F18" s="73">
        <f>F19+F32+F47+F53</f>
        <v>27445.7</v>
      </c>
    </row>
    <row r="19" spans="1:6" ht="53.25" customHeight="1">
      <c r="A19" s="53" t="s">
        <v>7</v>
      </c>
      <c r="B19" s="77">
        <v>1</v>
      </c>
      <c r="C19" s="78">
        <v>2</v>
      </c>
      <c r="D19" s="79"/>
      <c r="E19" s="63"/>
      <c r="F19" s="73">
        <f>F20</f>
        <v>5285</v>
      </c>
    </row>
    <row r="20" spans="1:6" ht="12.75">
      <c r="A20" s="53" t="s">
        <v>140</v>
      </c>
      <c r="B20" s="77">
        <v>1</v>
      </c>
      <c r="C20" s="78">
        <v>2</v>
      </c>
      <c r="D20" s="34">
        <v>4000000</v>
      </c>
      <c r="E20" s="29"/>
      <c r="F20" s="31">
        <f>F21</f>
        <v>5285</v>
      </c>
    </row>
    <row r="21" spans="1:6" ht="24" customHeight="1">
      <c r="A21" s="53" t="s">
        <v>136</v>
      </c>
      <c r="B21" s="77">
        <v>1</v>
      </c>
      <c r="C21" s="78">
        <v>2</v>
      </c>
      <c r="D21" s="34">
        <v>4010000</v>
      </c>
      <c r="E21" s="29"/>
      <c r="F21" s="31">
        <f>F22+F27</f>
        <v>5285</v>
      </c>
    </row>
    <row r="22" spans="1:6" ht="21.75" customHeight="1">
      <c r="A22" s="53" t="s">
        <v>82</v>
      </c>
      <c r="B22" s="30">
        <v>1</v>
      </c>
      <c r="C22" s="33">
        <v>2</v>
      </c>
      <c r="D22" s="34">
        <v>4010203</v>
      </c>
      <c r="E22" s="29"/>
      <c r="F22" s="31">
        <f>F23</f>
        <v>1585</v>
      </c>
    </row>
    <row r="23" spans="1:6" ht="93.75" customHeight="1">
      <c r="A23" s="53" t="s">
        <v>110</v>
      </c>
      <c r="B23" s="30">
        <v>1</v>
      </c>
      <c r="C23" s="33">
        <v>2</v>
      </c>
      <c r="D23" s="34">
        <v>4010203</v>
      </c>
      <c r="E23" s="29">
        <v>100</v>
      </c>
      <c r="F23" s="31">
        <f>F24</f>
        <v>1585</v>
      </c>
    </row>
    <row r="24" spans="1:6" ht="39.75" customHeight="1">
      <c r="A24" s="53" t="s">
        <v>111</v>
      </c>
      <c r="B24" s="30">
        <v>1</v>
      </c>
      <c r="C24" s="33">
        <v>2</v>
      </c>
      <c r="D24" s="34">
        <v>4010203</v>
      </c>
      <c r="E24" s="29">
        <v>120</v>
      </c>
      <c r="F24" s="31">
        <f>F26+F25</f>
        <v>1585</v>
      </c>
    </row>
    <row r="25" spans="1:6" ht="51" customHeight="1">
      <c r="A25" s="53" t="s">
        <v>175</v>
      </c>
      <c r="B25" s="30">
        <v>1</v>
      </c>
      <c r="C25" s="33">
        <v>2</v>
      </c>
      <c r="D25" s="34">
        <v>4010203</v>
      </c>
      <c r="E25" s="29">
        <v>121</v>
      </c>
      <c r="F25" s="31">
        <v>1525</v>
      </c>
    </row>
    <row r="26" spans="1:6" ht="24.75" customHeight="1">
      <c r="A26" s="53" t="s">
        <v>113</v>
      </c>
      <c r="B26" s="30">
        <v>1</v>
      </c>
      <c r="C26" s="33">
        <v>2</v>
      </c>
      <c r="D26" s="34">
        <v>4010203</v>
      </c>
      <c r="E26" s="29">
        <v>122</v>
      </c>
      <c r="F26" s="31">
        <v>60</v>
      </c>
    </row>
    <row r="27" spans="1:6" ht="24.75" customHeight="1">
      <c r="A27" s="53" t="s">
        <v>137</v>
      </c>
      <c r="B27" s="30">
        <v>1</v>
      </c>
      <c r="C27" s="33">
        <v>2</v>
      </c>
      <c r="D27" s="34">
        <v>4010206</v>
      </c>
      <c r="E27" s="29"/>
      <c r="F27" s="31">
        <f>F28</f>
        <v>3700</v>
      </c>
    </row>
    <row r="28" spans="1:6" ht="89.25" customHeight="1">
      <c r="A28" s="53" t="s">
        <v>110</v>
      </c>
      <c r="B28" s="30">
        <v>1</v>
      </c>
      <c r="C28" s="33">
        <v>2</v>
      </c>
      <c r="D28" s="34">
        <v>4010206</v>
      </c>
      <c r="E28" s="29">
        <v>100</v>
      </c>
      <c r="F28" s="31">
        <f>F29</f>
        <v>3700</v>
      </c>
    </row>
    <row r="29" spans="1:6" ht="39" customHeight="1">
      <c r="A29" s="53" t="s">
        <v>111</v>
      </c>
      <c r="B29" s="30">
        <v>1</v>
      </c>
      <c r="C29" s="33">
        <v>2</v>
      </c>
      <c r="D29" s="34">
        <v>4010206</v>
      </c>
      <c r="E29" s="29">
        <v>120</v>
      </c>
      <c r="F29" s="31">
        <f>F31+F30</f>
        <v>3700</v>
      </c>
    </row>
    <row r="30" spans="1:6" ht="54" customHeight="1">
      <c r="A30" s="53" t="s">
        <v>175</v>
      </c>
      <c r="B30" s="30">
        <v>1</v>
      </c>
      <c r="C30" s="33">
        <v>2</v>
      </c>
      <c r="D30" s="34">
        <v>4010206</v>
      </c>
      <c r="E30" s="29">
        <v>121</v>
      </c>
      <c r="F30" s="31">
        <v>3600</v>
      </c>
    </row>
    <row r="31" spans="1:6" ht="30.75" customHeight="1">
      <c r="A31" s="53" t="s">
        <v>113</v>
      </c>
      <c r="B31" s="30">
        <v>1</v>
      </c>
      <c r="C31" s="33">
        <v>2</v>
      </c>
      <c r="D31" s="34">
        <v>4010206</v>
      </c>
      <c r="E31" s="29">
        <v>122</v>
      </c>
      <c r="F31" s="31">
        <v>100</v>
      </c>
    </row>
    <row r="32" spans="1:6" ht="75.75" customHeight="1">
      <c r="A32" s="53" t="s">
        <v>9</v>
      </c>
      <c r="B32" s="77">
        <v>1</v>
      </c>
      <c r="C32" s="78">
        <v>4</v>
      </c>
      <c r="D32" s="63"/>
      <c r="E32" s="63"/>
      <c r="F32" s="73">
        <f>F35</f>
        <v>17842</v>
      </c>
    </row>
    <row r="33" spans="1:6" ht="12.75">
      <c r="A33" s="53" t="s">
        <v>140</v>
      </c>
      <c r="B33" s="77">
        <v>1</v>
      </c>
      <c r="C33" s="78">
        <v>4</v>
      </c>
      <c r="D33" s="63">
        <v>4000000</v>
      </c>
      <c r="E33" s="63"/>
      <c r="F33" s="74">
        <f>F35</f>
        <v>17842</v>
      </c>
    </row>
    <row r="34" spans="1:6" ht="32.25" customHeight="1">
      <c r="A34" s="53" t="s">
        <v>136</v>
      </c>
      <c r="B34" s="77">
        <v>1</v>
      </c>
      <c r="C34" s="78">
        <v>4</v>
      </c>
      <c r="D34" s="34">
        <v>4010000</v>
      </c>
      <c r="E34" s="63"/>
      <c r="F34" s="74">
        <f>F35</f>
        <v>17842</v>
      </c>
    </row>
    <row r="35" spans="1:6" ht="30.75" customHeight="1">
      <c r="A35" s="53" t="s">
        <v>138</v>
      </c>
      <c r="B35" s="30">
        <v>1</v>
      </c>
      <c r="C35" s="33">
        <v>4</v>
      </c>
      <c r="D35" s="34">
        <v>4010204</v>
      </c>
      <c r="E35" s="29"/>
      <c r="F35" s="31">
        <f>F36+F40+F44</f>
        <v>17842</v>
      </c>
    </row>
    <row r="36" spans="1:6" ht="97.5" customHeight="1">
      <c r="A36" s="53" t="s">
        <v>110</v>
      </c>
      <c r="B36" s="30">
        <v>1</v>
      </c>
      <c r="C36" s="33">
        <v>4</v>
      </c>
      <c r="D36" s="34">
        <v>4010204</v>
      </c>
      <c r="E36" s="29">
        <v>100</v>
      </c>
      <c r="F36" s="31">
        <f>F37</f>
        <v>15900</v>
      </c>
    </row>
    <row r="37" spans="1:6" ht="41.25" customHeight="1">
      <c r="A37" s="53" t="s">
        <v>111</v>
      </c>
      <c r="B37" s="30">
        <v>1</v>
      </c>
      <c r="C37" s="33">
        <v>4</v>
      </c>
      <c r="D37" s="34">
        <v>4010204</v>
      </c>
      <c r="E37" s="29">
        <v>120</v>
      </c>
      <c r="F37" s="31">
        <f>F39+F38</f>
        <v>15900</v>
      </c>
    </row>
    <row r="38" spans="1:6" ht="54.75" customHeight="1">
      <c r="A38" s="53" t="s">
        <v>175</v>
      </c>
      <c r="B38" s="30">
        <v>1</v>
      </c>
      <c r="C38" s="33">
        <v>4</v>
      </c>
      <c r="D38" s="34">
        <v>4010204</v>
      </c>
      <c r="E38" s="29">
        <v>121</v>
      </c>
      <c r="F38" s="31">
        <v>15800</v>
      </c>
    </row>
    <row r="39" spans="1:6" ht="29.25" customHeight="1">
      <c r="A39" s="56" t="s">
        <v>113</v>
      </c>
      <c r="B39" s="30">
        <v>1</v>
      </c>
      <c r="C39" s="33">
        <v>4</v>
      </c>
      <c r="D39" s="34">
        <v>4010204</v>
      </c>
      <c r="E39" s="29">
        <v>122</v>
      </c>
      <c r="F39" s="31">
        <v>100</v>
      </c>
    </row>
    <row r="40" spans="1:6" ht="30.75" customHeight="1">
      <c r="A40" s="53" t="s">
        <v>114</v>
      </c>
      <c r="B40" s="30">
        <v>1</v>
      </c>
      <c r="C40" s="33">
        <v>4</v>
      </c>
      <c r="D40" s="34">
        <v>4010204</v>
      </c>
      <c r="E40" s="29">
        <v>200</v>
      </c>
      <c r="F40" s="31">
        <f>F41</f>
        <v>1882</v>
      </c>
    </row>
    <row r="41" spans="1:6" ht="39" customHeight="1">
      <c r="A41" s="56" t="s">
        <v>115</v>
      </c>
      <c r="B41" s="30">
        <v>1</v>
      </c>
      <c r="C41" s="33">
        <v>4</v>
      </c>
      <c r="D41" s="34">
        <v>4010204</v>
      </c>
      <c r="E41" s="29">
        <v>240</v>
      </c>
      <c r="F41" s="31">
        <f>F43+F42</f>
        <v>1882</v>
      </c>
    </row>
    <row r="42" spans="1:6" ht="39" customHeight="1">
      <c r="A42" s="56" t="s">
        <v>120</v>
      </c>
      <c r="B42" s="30">
        <v>1</v>
      </c>
      <c r="C42" s="33">
        <v>4</v>
      </c>
      <c r="D42" s="34">
        <v>4010204</v>
      </c>
      <c r="E42" s="29">
        <v>242</v>
      </c>
      <c r="F42" s="31">
        <v>200</v>
      </c>
    </row>
    <row r="43" spans="1:6" ht="40.5" customHeight="1">
      <c r="A43" s="53" t="s">
        <v>116</v>
      </c>
      <c r="B43" s="30">
        <v>1</v>
      </c>
      <c r="C43" s="33">
        <v>4</v>
      </c>
      <c r="D43" s="34">
        <v>4010204</v>
      </c>
      <c r="E43" s="29">
        <v>244</v>
      </c>
      <c r="F43" s="31">
        <v>1682</v>
      </c>
    </row>
    <row r="44" spans="1:6" ht="18.75" customHeight="1">
      <c r="A44" s="53" t="s">
        <v>117</v>
      </c>
      <c r="B44" s="30">
        <v>1</v>
      </c>
      <c r="C44" s="33">
        <v>4</v>
      </c>
      <c r="D44" s="34">
        <v>4010204</v>
      </c>
      <c r="E44" s="29">
        <v>800</v>
      </c>
      <c r="F44" s="31">
        <f>F45</f>
        <v>60</v>
      </c>
    </row>
    <row r="45" spans="1:6" ht="25.5">
      <c r="A45" s="53" t="s">
        <v>118</v>
      </c>
      <c r="B45" s="30">
        <v>1</v>
      </c>
      <c r="C45" s="33">
        <v>4</v>
      </c>
      <c r="D45" s="34">
        <v>4010204</v>
      </c>
      <c r="E45" s="29">
        <v>850</v>
      </c>
      <c r="F45" s="31">
        <v>60</v>
      </c>
    </row>
    <row r="46" spans="1:6" ht="25.5">
      <c r="A46" s="53" t="s">
        <v>119</v>
      </c>
      <c r="B46" s="30">
        <v>1</v>
      </c>
      <c r="C46" s="33">
        <v>4</v>
      </c>
      <c r="D46" s="34">
        <v>4010204</v>
      </c>
      <c r="E46" s="29">
        <v>852</v>
      </c>
      <c r="F46" s="31">
        <v>60</v>
      </c>
    </row>
    <row r="47" spans="1:6" ht="12.75">
      <c r="A47" s="53" t="s">
        <v>14</v>
      </c>
      <c r="B47" s="77">
        <v>1</v>
      </c>
      <c r="C47" s="78">
        <v>11</v>
      </c>
      <c r="D47" s="79"/>
      <c r="E47" s="63"/>
      <c r="F47" s="73">
        <f>F49</f>
        <v>135</v>
      </c>
    </row>
    <row r="48" spans="1:6" ht="12.75">
      <c r="A48" s="53" t="s">
        <v>140</v>
      </c>
      <c r="B48" s="77">
        <v>1</v>
      </c>
      <c r="C48" s="78">
        <v>11</v>
      </c>
      <c r="D48" s="79">
        <v>4000000</v>
      </c>
      <c r="E48" s="71"/>
      <c r="F48" s="74">
        <f>F49</f>
        <v>135</v>
      </c>
    </row>
    <row r="49" spans="1:6" ht="12.75">
      <c r="A49" s="53" t="s">
        <v>14</v>
      </c>
      <c r="B49" s="30">
        <v>1</v>
      </c>
      <c r="C49" s="33">
        <v>11</v>
      </c>
      <c r="D49" s="34">
        <v>4080000</v>
      </c>
      <c r="E49" s="29"/>
      <c r="F49" s="31">
        <f>F50</f>
        <v>135</v>
      </c>
    </row>
    <row r="50" spans="1:6" ht="25.5" customHeight="1">
      <c r="A50" s="53" t="s">
        <v>139</v>
      </c>
      <c r="B50" s="30">
        <v>1</v>
      </c>
      <c r="C50" s="33">
        <v>11</v>
      </c>
      <c r="D50" s="34">
        <v>4080704</v>
      </c>
      <c r="E50" s="29"/>
      <c r="F50" s="31">
        <f>F51</f>
        <v>135</v>
      </c>
    </row>
    <row r="51" spans="1:6" ht="13.5" customHeight="1">
      <c r="A51" s="53" t="s">
        <v>117</v>
      </c>
      <c r="B51" s="30">
        <v>1</v>
      </c>
      <c r="C51" s="33">
        <v>11</v>
      </c>
      <c r="D51" s="34">
        <v>4080704</v>
      </c>
      <c r="E51" s="29">
        <v>800</v>
      </c>
      <c r="F51" s="31">
        <f>F52</f>
        <v>135</v>
      </c>
    </row>
    <row r="52" spans="1:6" ht="12.75">
      <c r="A52" s="53" t="s">
        <v>121</v>
      </c>
      <c r="B52" s="30">
        <v>1</v>
      </c>
      <c r="C52" s="33">
        <v>11</v>
      </c>
      <c r="D52" s="34">
        <v>4080704</v>
      </c>
      <c r="E52" s="29">
        <v>870</v>
      </c>
      <c r="F52" s="31">
        <v>135</v>
      </c>
    </row>
    <row r="53" spans="1:6" ht="12.75" customHeight="1">
      <c r="A53" s="53" t="s">
        <v>15</v>
      </c>
      <c r="B53" s="77">
        <v>1</v>
      </c>
      <c r="C53" s="78">
        <v>13</v>
      </c>
      <c r="D53" s="63"/>
      <c r="E53" s="63"/>
      <c r="F53" s="73">
        <f>F54</f>
        <v>4183.7</v>
      </c>
    </row>
    <row r="54" spans="1:6" ht="12.75">
      <c r="A54" s="53" t="s">
        <v>140</v>
      </c>
      <c r="B54" s="77">
        <v>1</v>
      </c>
      <c r="C54" s="78">
        <v>13</v>
      </c>
      <c r="D54" s="63">
        <v>4000000</v>
      </c>
      <c r="E54" s="71"/>
      <c r="F54" s="74">
        <f>F55</f>
        <v>4183.7</v>
      </c>
    </row>
    <row r="55" spans="1:6" ht="31.5" customHeight="1">
      <c r="A55" s="53" t="s">
        <v>136</v>
      </c>
      <c r="B55" s="77">
        <v>1</v>
      </c>
      <c r="C55" s="78">
        <v>13</v>
      </c>
      <c r="D55" s="63">
        <v>4010000</v>
      </c>
      <c r="E55" s="71"/>
      <c r="F55" s="74">
        <f>F56</f>
        <v>4183.7</v>
      </c>
    </row>
    <row r="56" spans="1:6" ht="25.5" customHeight="1">
      <c r="A56" s="53" t="s">
        <v>141</v>
      </c>
      <c r="B56" s="30">
        <v>1</v>
      </c>
      <c r="C56" s="33">
        <v>13</v>
      </c>
      <c r="D56" s="34">
        <v>4010240</v>
      </c>
      <c r="E56" s="71"/>
      <c r="F56" s="74">
        <f>F57</f>
        <v>4183.7</v>
      </c>
    </row>
    <row r="57" spans="1:6" ht="25.5" customHeight="1">
      <c r="A57" s="53" t="s">
        <v>142</v>
      </c>
      <c r="B57" s="30">
        <v>1</v>
      </c>
      <c r="C57" s="33">
        <v>13</v>
      </c>
      <c r="D57" s="34">
        <v>4010245</v>
      </c>
      <c r="E57" s="29"/>
      <c r="F57" s="31">
        <f>F58+F61+F65</f>
        <v>4183.7</v>
      </c>
    </row>
    <row r="58" spans="1:6" ht="87.75" customHeight="1">
      <c r="A58" s="53" t="s">
        <v>110</v>
      </c>
      <c r="B58" s="30">
        <v>1</v>
      </c>
      <c r="C58" s="33">
        <v>13</v>
      </c>
      <c r="D58" s="34">
        <v>4010245</v>
      </c>
      <c r="E58" s="29">
        <v>100</v>
      </c>
      <c r="F58" s="31">
        <f>F59</f>
        <v>100</v>
      </c>
    </row>
    <row r="59" spans="1:6" ht="41.25" customHeight="1">
      <c r="A59" s="53" t="s">
        <v>111</v>
      </c>
      <c r="B59" s="30">
        <v>1</v>
      </c>
      <c r="C59" s="33">
        <v>13</v>
      </c>
      <c r="D59" s="34">
        <v>4010245</v>
      </c>
      <c r="E59" s="29">
        <v>120</v>
      </c>
      <c r="F59" s="31">
        <f>F60</f>
        <v>100</v>
      </c>
    </row>
    <row r="60" spans="1:6" ht="24" customHeight="1">
      <c r="A60" s="56" t="s">
        <v>113</v>
      </c>
      <c r="B60" s="30">
        <v>1</v>
      </c>
      <c r="C60" s="33">
        <v>13</v>
      </c>
      <c r="D60" s="34">
        <v>4010245</v>
      </c>
      <c r="E60" s="29">
        <v>122</v>
      </c>
      <c r="F60" s="31">
        <v>100</v>
      </c>
    </row>
    <row r="61" spans="1:6" ht="28.5" customHeight="1">
      <c r="A61" s="53" t="s">
        <v>114</v>
      </c>
      <c r="B61" s="30">
        <v>1</v>
      </c>
      <c r="C61" s="33">
        <v>13</v>
      </c>
      <c r="D61" s="34">
        <v>4010245</v>
      </c>
      <c r="E61" s="29">
        <v>200</v>
      </c>
      <c r="F61" s="31">
        <f>F62</f>
        <v>3265</v>
      </c>
    </row>
    <row r="62" spans="1:6" ht="43.5" customHeight="1">
      <c r="A62" s="56" t="s">
        <v>115</v>
      </c>
      <c r="B62" s="30">
        <v>1</v>
      </c>
      <c r="C62" s="33">
        <v>13</v>
      </c>
      <c r="D62" s="34">
        <v>4010245</v>
      </c>
      <c r="E62" s="29">
        <v>240</v>
      </c>
      <c r="F62" s="31">
        <f>F64+F63</f>
        <v>3265</v>
      </c>
    </row>
    <row r="63" spans="1:6" ht="42.75" customHeight="1">
      <c r="A63" s="56" t="s">
        <v>120</v>
      </c>
      <c r="B63" s="30">
        <v>1</v>
      </c>
      <c r="C63" s="33">
        <v>13</v>
      </c>
      <c r="D63" s="34">
        <v>4010245</v>
      </c>
      <c r="E63" s="29">
        <v>242</v>
      </c>
      <c r="F63" s="31">
        <v>100</v>
      </c>
    </row>
    <row r="64" spans="1:6" ht="38.25">
      <c r="A64" s="53" t="s">
        <v>116</v>
      </c>
      <c r="B64" s="30">
        <v>1</v>
      </c>
      <c r="C64" s="33">
        <v>13</v>
      </c>
      <c r="D64" s="34">
        <v>4010245</v>
      </c>
      <c r="E64" s="29">
        <v>244</v>
      </c>
      <c r="F64" s="31">
        <v>3165</v>
      </c>
    </row>
    <row r="65" spans="1:6" ht="12.75">
      <c r="A65" s="53" t="s">
        <v>117</v>
      </c>
      <c r="B65" s="30">
        <v>1</v>
      </c>
      <c r="C65" s="33">
        <v>13</v>
      </c>
      <c r="D65" s="34">
        <v>4010245</v>
      </c>
      <c r="E65" s="29">
        <v>800</v>
      </c>
      <c r="F65" s="31">
        <f>F68+F66</f>
        <v>818.7</v>
      </c>
    </row>
    <row r="66" spans="1:6" ht="12.75">
      <c r="A66" s="53" t="s">
        <v>226</v>
      </c>
      <c r="B66" s="30">
        <v>1</v>
      </c>
      <c r="C66" s="33">
        <v>13</v>
      </c>
      <c r="D66" s="34">
        <v>4010245</v>
      </c>
      <c r="E66" s="29">
        <v>830</v>
      </c>
      <c r="F66" s="31">
        <f>F67</f>
        <v>778.7</v>
      </c>
    </row>
    <row r="67" spans="1:6" ht="129.75" customHeight="1">
      <c r="A67" s="53" t="s">
        <v>225</v>
      </c>
      <c r="B67" s="30">
        <v>1</v>
      </c>
      <c r="C67" s="33">
        <v>13</v>
      </c>
      <c r="D67" s="34">
        <v>4010245</v>
      </c>
      <c r="E67" s="29">
        <v>831</v>
      </c>
      <c r="F67" s="31">
        <v>778.7</v>
      </c>
    </row>
    <row r="68" spans="1:6" ht="25.5">
      <c r="A68" s="53" t="s">
        <v>118</v>
      </c>
      <c r="B68" s="30">
        <v>1</v>
      </c>
      <c r="C68" s="33">
        <v>13</v>
      </c>
      <c r="D68" s="34">
        <v>4010245</v>
      </c>
      <c r="E68" s="29">
        <v>850</v>
      </c>
      <c r="F68" s="31">
        <f>F69</f>
        <v>40</v>
      </c>
    </row>
    <row r="69" spans="1:6" ht="25.5">
      <c r="A69" s="53" t="s">
        <v>119</v>
      </c>
      <c r="B69" s="30">
        <v>1</v>
      </c>
      <c r="C69" s="33">
        <v>13</v>
      </c>
      <c r="D69" s="34">
        <v>4010245</v>
      </c>
      <c r="E69" s="29">
        <v>852</v>
      </c>
      <c r="F69" s="31">
        <v>40</v>
      </c>
    </row>
    <row r="70" spans="1:6" ht="12.75">
      <c r="A70" s="53" t="s">
        <v>94</v>
      </c>
      <c r="B70" s="68">
        <v>2</v>
      </c>
      <c r="C70" s="69"/>
      <c r="D70" s="70"/>
      <c r="E70" s="71"/>
      <c r="F70" s="73">
        <f>F71</f>
        <v>780</v>
      </c>
    </row>
    <row r="71" spans="1:6" ht="25.5">
      <c r="A71" s="53" t="s">
        <v>97</v>
      </c>
      <c r="B71" s="30">
        <v>2</v>
      </c>
      <c r="C71" s="33">
        <v>3</v>
      </c>
      <c r="D71" s="34"/>
      <c r="E71" s="29"/>
      <c r="F71" s="31">
        <f>F72</f>
        <v>780</v>
      </c>
    </row>
    <row r="72" spans="1:6" ht="12.75">
      <c r="A72" s="53" t="s">
        <v>140</v>
      </c>
      <c r="B72" s="30">
        <v>2</v>
      </c>
      <c r="C72" s="33">
        <v>3</v>
      </c>
      <c r="D72" s="34">
        <v>4000000</v>
      </c>
      <c r="E72" s="29"/>
      <c r="F72" s="31">
        <f>F73</f>
        <v>780</v>
      </c>
    </row>
    <row r="73" spans="1:6" ht="42" customHeight="1">
      <c r="A73" s="53" t="s">
        <v>143</v>
      </c>
      <c r="B73" s="30">
        <v>2</v>
      </c>
      <c r="C73" s="33">
        <v>3</v>
      </c>
      <c r="D73" s="34">
        <v>4040000</v>
      </c>
      <c r="E73" s="29"/>
      <c r="F73" s="31">
        <f>F74</f>
        <v>780</v>
      </c>
    </row>
    <row r="74" spans="1:6" ht="82.5" customHeight="1">
      <c r="A74" s="53" t="s">
        <v>144</v>
      </c>
      <c r="B74" s="30">
        <v>2</v>
      </c>
      <c r="C74" s="33">
        <v>3</v>
      </c>
      <c r="D74" s="34">
        <v>4045118</v>
      </c>
      <c r="E74" s="29"/>
      <c r="F74" s="31">
        <f>F75+F79</f>
        <v>780</v>
      </c>
    </row>
    <row r="75" spans="1:6" ht="88.5" customHeight="1">
      <c r="A75" s="53" t="s">
        <v>110</v>
      </c>
      <c r="B75" s="30">
        <v>2</v>
      </c>
      <c r="C75" s="33">
        <v>3</v>
      </c>
      <c r="D75" s="34">
        <v>4045118</v>
      </c>
      <c r="E75" s="29">
        <v>100</v>
      </c>
      <c r="F75" s="31">
        <f>F76</f>
        <v>718</v>
      </c>
    </row>
    <row r="76" spans="1:6" ht="38.25">
      <c r="A76" s="53" t="s">
        <v>111</v>
      </c>
      <c r="B76" s="30">
        <v>2</v>
      </c>
      <c r="C76" s="33">
        <v>3</v>
      </c>
      <c r="D76" s="34">
        <v>4045118</v>
      </c>
      <c r="E76" s="29">
        <v>120</v>
      </c>
      <c r="F76" s="31">
        <f>F78+F77</f>
        <v>718</v>
      </c>
    </row>
    <row r="77" spans="1:6" ht="56.25" customHeight="1">
      <c r="A77" s="53" t="s">
        <v>175</v>
      </c>
      <c r="B77" s="30">
        <v>2</v>
      </c>
      <c r="C77" s="33">
        <v>3</v>
      </c>
      <c r="D77" s="34">
        <v>4045118</v>
      </c>
      <c r="E77" s="29">
        <v>121</v>
      </c>
      <c r="F77" s="31">
        <v>705</v>
      </c>
    </row>
    <row r="78" spans="1:6" ht="25.5" customHeight="1">
      <c r="A78" s="56" t="s">
        <v>113</v>
      </c>
      <c r="B78" s="30">
        <v>2</v>
      </c>
      <c r="C78" s="33">
        <v>3</v>
      </c>
      <c r="D78" s="34">
        <v>4045118</v>
      </c>
      <c r="E78" s="29">
        <v>122</v>
      </c>
      <c r="F78" s="74">
        <v>13</v>
      </c>
    </row>
    <row r="79" spans="1:6" ht="27" customHeight="1">
      <c r="A79" s="53" t="s">
        <v>114</v>
      </c>
      <c r="B79" s="30">
        <v>2</v>
      </c>
      <c r="C79" s="33">
        <v>3</v>
      </c>
      <c r="D79" s="34">
        <v>4045118</v>
      </c>
      <c r="E79" s="29">
        <v>200</v>
      </c>
      <c r="F79" s="74">
        <f>F80</f>
        <v>62</v>
      </c>
    </row>
    <row r="80" spans="1:6" ht="37.5" customHeight="1">
      <c r="A80" s="56" t="s">
        <v>115</v>
      </c>
      <c r="B80" s="30">
        <v>2</v>
      </c>
      <c r="C80" s="33">
        <v>3</v>
      </c>
      <c r="D80" s="34">
        <v>4045118</v>
      </c>
      <c r="E80" s="29">
        <v>240</v>
      </c>
      <c r="F80" s="74">
        <f>F81+F82</f>
        <v>62</v>
      </c>
    </row>
    <row r="81" spans="1:6" ht="39.75" customHeight="1">
      <c r="A81" s="56" t="s">
        <v>120</v>
      </c>
      <c r="B81" s="30">
        <v>2</v>
      </c>
      <c r="C81" s="33">
        <v>3</v>
      </c>
      <c r="D81" s="34">
        <v>4045118</v>
      </c>
      <c r="E81" s="29">
        <v>242</v>
      </c>
      <c r="F81" s="74">
        <v>18</v>
      </c>
    </row>
    <row r="82" spans="1:6" ht="37.5" customHeight="1">
      <c r="A82" s="53" t="s">
        <v>116</v>
      </c>
      <c r="B82" s="30">
        <v>2</v>
      </c>
      <c r="C82" s="33">
        <v>3</v>
      </c>
      <c r="D82" s="34">
        <v>4045118</v>
      </c>
      <c r="E82" s="29">
        <v>244</v>
      </c>
      <c r="F82" s="74">
        <v>44</v>
      </c>
    </row>
    <row r="83" spans="1:6" ht="29.25" customHeight="1">
      <c r="A83" s="53" t="s">
        <v>107</v>
      </c>
      <c r="B83" s="68">
        <v>3</v>
      </c>
      <c r="C83" s="69"/>
      <c r="D83" s="75"/>
      <c r="E83" s="75"/>
      <c r="F83" s="73">
        <f>F84+F95+F113</f>
        <v>4086.1000000000004</v>
      </c>
    </row>
    <row r="84" spans="1:6" ht="12.75">
      <c r="A84" s="53" t="s">
        <v>129</v>
      </c>
      <c r="B84" s="68">
        <v>3</v>
      </c>
      <c r="C84" s="69">
        <v>4</v>
      </c>
      <c r="D84" s="90"/>
      <c r="E84" s="75"/>
      <c r="F84" s="73">
        <f>F85</f>
        <v>285</v>
      </c>
    </row>
    <row r="85" spans="1:6" ht="88.5" customHeight="1">
      <c r="A85" s="53" t="s">
        <v>243</v>
      </c>
      <c r="B85" s="77">
        <v>3</v>
      </c>
      <c r="C85" s="78">
        <v>4</v>
      </c>
      <c r="D85" s="169">
        <v>1200000</v>
      </c>
      <c r="E85" s="75"/>
      <c r="F85" s="74">
        <f>F86</f>
        <v>285</v>
      </c>
    </row>
    <row r="86" spans="1:6" ht="90.75" customHeight="1">
      <c r="A86" s="53" t="s">
        <v>244</v>
      </c>
      <c r="B86" s="77">
        <v>3</v>
      </c>
      <c r="C86" s="78">
        <v>4</v>
      </c>
      <c r="D86" s="169">
        <v>1210000</v>
      </c>
      <c r="E86" s="75"/>
      <c r="F86" s="74">
        <f>F87</f>
        <v>285</v>
      </c>
    </row>
    <row r="87" spans="1:6" ht="152.25" customHeight="1">
      <c r="A87" s="53" t="s">
        <v>245</v>
      </c>
      <c r="B87" s="77">
        <v>3</v>
      </c>
      <c r="C87" s="78">
        <v>4</v>
      </c>
      <c r="D87" s="169">
        <v>1215930</v>
      </c>
      <c r="E87" s="75"/>
      <c r="F87" s="74">
        <f>F88+F92</f>
        <v>285</v>
      </c>
    </row>
    <row r="88" spans="1:6" ht="89.25" customHeight="1">
      <c r="A88" s="53" t="s">
        <v>131</v>
      </c>
      <c r="B88" s="77">
        <v>3</v>
      </c>
      <c r="C88" s="78">
        <v>4</v>
      </c>
      <c r="D88" s="169">
        <v>1215930</v>
      </c>
      <c r="E88" s="91">
        <v>100</v>
      </c>
      <c r="F88" s="74">
        <f>F89</f>
        <v>200</v>
      </c>
    </row>
    <row r="89" spans="1:6" ht="41.25" customHeight="1">
      <c r="A89" s="53" t="s">
        <v>132</v>
      </c>
      <c r="B89" s="77">
        <v>3</v>
      </c>
      <c r="C89" s="78">
        <v>4</v>
      </c>
      <c r="D89" s="169">
        <v>1215930</v>
      </c>
      <c r="E89" s="91">
        <v>120</v>
      </c>
      <c r="F89" s="74">
        <f>F91+F90</f>
        <v>200</v>
      </c>
    </row>
    <row r="90" spans="1:6" ht="48" customHeight="1">
      <c r="A90" s="53" t="s">
        <v>175</v>
      </c>
      <c r="B90" s="77">
        <v>3</v>
      </c>
      <c r="C90" s="78">
        <v>4</v>
      </c>
      <c r="D90" s="169">
        <v>1215930</v>
      </c>
      <c r="E90" s="91">
        <v>121</v>
      </c>
      <c r="F90" s="74">
        <v>180</v>
      </c>
    </row>
    <row r="91" spans="1:6" ht="30.75" customHeight="1">
      <c r="A91" s="53" t="s">
        <v>113</v>
      </c>
      <c r="B91" s="77">
        <v>3</v>
      </c>
      <c r="C91" s="78">
        <v>4</v>
      </c>
      <c r="D91" s="169">
        <v>1215930</v>
      </c>
      <c r="E91" s="91">
        <v>122</v>
      </c>
      <c r="F91" s="74">
        <v>20</v>
      </c>
    </row>
    <row r="92" spans="1:6" ht="30" customHeight="1">
      <c r="A92" s="53" t="s">
        <v>114</v>
      </c>
      <c r="B92" s="77">
        <v>3</v>
      </c>
      <c r="C92" s="78">
        <v>4</v>
      </c>
      <c r="D92" s="169">
        <v>1215930</v>
      </c>
      <c r="E92" s="91">
        <v>200</v>
      </c>
      <c r="F92" s="74">
        <f>F93</f>
        <v>85</v>
      </c>
    </row>
    <row r="93" spans="1:6" ht="39" customHeight="1">
      <c r="A93" s="53" t="s">
        <v>115</v>
      </c>
      <c r="B93" s="77">
        <v>3</v>
      </c>
      <c r="C93" s="78">
        <v>4</v>
      </c>
      <c r="D93" s="169">
        <v>1215930</v>
      </c>
      <c r="E93" s="91">
        <v>240</v>
      </c>
      <c r="F93" s="74">
        <f>F94</f>
        <v>85</v>
      </c>
    </row>
    <row r="94" spans="1:6" ht="40.5" customHeight="1">
      <c r="A94" s="53" t="s">
        <v>116</v>
      </c>
      <c r="B94" s="77">
        <v>3</v>
      </c>
      <c r="C94" s="78">
        <v>4</v>
      </c>
      <c r="D94" s="169">
        <v>1215930</v>
      </c>
      <c r="E94" s="91">
        <v>244</v>
      </c>
      <c r="F94" s="74">
        <v>85</v>
      </c>
    </row>
    <row r="95" spans="1:8" ht="52.5" customHeight="1">
      <c r="A95" s="53" t="s">
        <v>108</v>
      </c>
      <c r="B95" s="68">
        <v>3</v>
      </c>
      <c r="C95" s="69">
        <v>9</v>
      </c>
      <c r="D95" s="91"/>
      <c r="E95" s="91"/>
      <c r="F95" s="73">
        <f>F101+F96</f>
        <v>3701.7000000000003</v>
      </c>
      <c r="G95" s="138"/>
      <c r="H95" s="170"/>
    </row>
    <row r="96" spans="1:8" ht="66.75" customHeight="1">
      <c r="A96" s="53" t="s">
        <v>246</v>
      </c>
      <c r="B96" s="77">
        <v>3</v>
      </c>
      <c r="C96" s="78">
        <v>9</v>
      </c>
      <c r="D96" s="63">
        <v>1400000</v>
      </c>
      <c r="E96" s="75"/>
      <c r="F96" s="74">
        <f>F97</f>
        <v>162.6</v>
      </c>
      <c r="G96" s="141"/>
      <c r="H96" s="170"/>
    </row>
    <row r="97" spans="1:8" ht="63.75" customHeight="1">
      <c r="A97" s="53" t="s">
        <v>247</v>
      </c>
      <c r="B97" s="77">
        <v>3</v>
      </c>
      <c r="C97" s="78">
        <v>9</v>
      </c>
      <c r="D97" s="63">
        <v>1402123</v>
      </c>
      <c r="E97" s="75"/>
      <c r="F97" s="74">
        <v>162.6</v>
      </c>
      <c r="G97" s="141"/>
      <c r="H97" s="170"/>
    </row>
    <row r="98" spans="1:8" ht="30" customHeight="1">
      <c r="A98" s="53" t="s">
        <v>114</v>
      </c>
      <c r="B98" s="77">
        <v>3</v>
      </c>
      <c r="C98" s="78">
        <v>9</v>
      </c>
      <c r="D98" s="63">
        <v>1402123</v>
      </c>
      <c r="E98" s="29">
        <v>200</v>
      </c>
      <c r="F98" s="74">
        <f>F99</f>
        <v>162.6</v>
      </c>
      <c r="G98" s="141"/>
      <c r="H98" s="170"/>
    </row>
    <row r="99" spans="1:8" ht="39.75" customHeight="1">
      <c r="A99" s="56" t="s">
        <v>115</v>
      </c>
      <c r="B99" s="77">
        <v>3</v>
      </c>
      <c r="C99" s="78">
        <v>9</v>
      </c>
      <c r="D99" s="63">
        <v>1402123</v>
      </c>
      <c r="E99" s="29">
        <v>240</v>
      </c>
      <c r="F99" s="74">
        <f>F100</f>
        <v>162.6</v>
      </c>
      <c r="G99" s="141"/>
      <c r="H99" s="170"/>
    </row>
    <row r="100" spans="1:8" ht="39.75" customHeight="1">
      <c r="A100" s="53" t="s">
        <v>116</v>
      </c>
      <c r="B100" s="77">
        <v>3</v>
      </c>
      <c r="C100" s="78">
        <v>9</v>
      </c>
      <c r="D100" s="63">
        <v>1402123</v>
      </c>
      <c r="E100" s="29">
        <v>244</v>
      </c>
      <c r="F100" s="74">
        <v>162.6</v>
      </c>
      <c r="G100" s="141"/>
      <c r="H100" s="170"/>
    </row>
    <row r="101" spans="1:6" ht="12.75">
      <c r="A101" s="53" t="s">
        <v>140</v>
      </c>
      <c r="B101" s="77">
        <v>3</v>
      </c>
      <c r="C101" s="78">
        <v>9</v>
      </c>
      <c r="D101" s="91">
        <v>4000000</v>
      </c>
      <c r="E101" s="75"/>
      <c r="F101" s="74">
        <f>F102</f>
        <v>3539.1000000000004</v>
      </c>
    </row>
    <row r="102" spans="1:6" ht="54.75" customHeight="1">
      <c r="A102" s="53" t="s">
        <v>145</v>
      </c>
      <c r="B102" s="30">
        <v>3</v>
      </c>
      <c r="C102" s="33">
        <v>9</v>
      </c>
      <c r="D102" s="35">
        <v>4020000</v>
      </c>
      <c r="E102" s="35"/>
      <c r="F102" s="31">
        <f>F103+F109</f>
        <v>3539.1000000000004</v>
      </c>
    </row>
    <row r="103" spans="1:6" ht="27.75" customHeight="1">
      <c r="A103" s="53" t="s">
        <v>146</v>
      </c>
      <c r="B103" s="30">
        <v>3</v>
      </c>
      <c r="C103" s="33">
        <v>9</v>
      </c>
      <c r="D103" s="35">
        <v>4022124</v>
      </c>
      <c r="E103" s="35"/>
      <c r="F103" s="31">
        <f>F104+F107</f>
        <v>2845.1000000000004</v>
      </c>
    </row>
    <row r="104" spans="1:6" ht="29.25" customHeight="1">
      <c r="A104" s="53" t="s">
        <v>114</v>
      </c>
      <c r="B104" s="30">
        <v>3</v>
      </c>
      <c r="C104" s="33">
        <v>9</v>
      </c>
      <c r="D104" s="35">
        <v>4022124</v>
      </c>
      <c r="E104" s="29">
        <v>200</v>
      </c>
      <c r="F104" s="31">
        <f>F105</f>
        <v>554.8</v>
      </c>
    </row>
    <row r="105" spans="1:6" ht="40.5" customHeight="1">
      <c r="A105" s="56" t="s">
        <v>115</v>
      </c>
      <c r="B105" s="30">
        <v>3</v>
      </c>
      <c r="C105" s="33">
        <v>9</v>
      </c>
      <c r="D105" s="35">
        <v>4022124</v>
      </c>
      <c r="E105" s="29">
        <v>240</v>
      </c>
      <c r="F105" s="31">
        <f>F106</f>
        <v>554.8</v>
      </c>
    </row>
    <row r="106" spans="1:6" ht="42" customHeight="1">
      <c r="A106" s="53" t="s">
        <v>116</v>
      </c>
      <c r="B106" s="30">
        <v>3</v>
      </c>
      <c r="C106" s="33">
        <v>9</v>
      </c>
      <c r="D106" s="35">
        <v>4022124</v>
      </c>
      <c r="E106" s="29">
        <v>244</v>
      </c>
      <c r="F106" s="31">
        <v>554.8</v>
      </c>
    </row>
    <row r="107" spans="1:6" ht="21.75" customHeight="1">
      <c r="A107" s="53" t="s">
        <v>117</v>
      </c>
      <c r="B107" s="30">
        <v>3</v>
      </c>
      <c r="C107" s="33">
        <v>9</v>
      </c>
      <c r="D107" s="35">
        <v>4022124</v>
      </c>
      <c r="E107" s="29">
        <v>800</v>
      </c>
      <c r="F107" s="31">
        <f>F108</f>
        <v>2290.3</v>
      </c>
    </row>
    <row r="108" spans="1:6" ht="51" customHeight="1">
      <c r="A108" s="160" t="s">
        <v>227</v>
      </c>
      <c r="B108" s="30">
        <v>3</v>
      </c>
      <c r="C108" s="33">
        <v>9</v>
      </c>
      <c r="D108" s="35">
        <v>4022124</v>
      </c>
      <c r="E108" s="29">
        <v>810</v>
      </c>
      <c r="F108" s="31">
        <v>2290.3</v>
      </c>
    </row>
    <row r="109" spans="1:6" ht="54" customHeight="1">
      <c r="A109" s="53" t="s">
        <v>147</v>
      </c>
      <c r="B109" s="30">
        <v>3</v>
      </c>
      <c r="C109" s="33">
        <v>9</v>
      </c>
      <c r="D109" s="35">
        <v>4022172</v>
      </c>
      <c r="E109" s="29"/>
      <c r="F109" s="31">
        <f>F110</f>
        <v>694</v>
      </c>
    </row>
    <row r="110" spans="1:6" ht="29.25" customHeight="1">
      <c r="A110" s="53" t="s">
        <v>114</v>
      </c>
      <c r="B110" s="30">
        <v>3</v>
      </c>
      <c r="C110" s="33">
        <v>9</v>
      </c>
      <c r="D110" s="35">
        <v>4022172</v>
      </c>
      <c r="E110" s="29">
        <v>200</v>
      </c>
      <c r="F110" s="31">
        <f>F111</f>
        <v>694</v>
      </c>
    </row>
    <row r="111" spans="1:6" ht="40.5" customHeight="1">
      <c r="A111" s="56" t="s">
        <v>115</v>
      </c>
      <c r="B111" s="30">
        <v>3</v>
      </c>
      <c r="C111" s="33">
        <v>9</v>
      </c>
      <c r="D111" s="35">
        <v>4022172</v>
      </c>
      <c r="E111" s="29">
        <v>240</v>
      </c>
      <c r="F111" s="31">
        <f>F112</f>
        <v>694</v>
      </c>
    </row>
    <row r="112" spans="1:6" ht="41.25" customHeight="1">
      <c r="A112" s="53" t="s">
        <v>116</v>
      </c>
      <c r="B112" s="30">
        <v>3</v>
      </c>
      <c r="C112" s="33">
        <v>9</v>
      </c>
      <c r="D112" s="35">
        <v>4022172</v>
      </c>
      <c r="E112" s="29">
        <v>244</v>
      </c>
      <c r="F112" s="31">
        <v>694</v>
      </c>
    </row>
    <row r="113" spans="1:6" ht="41.25" customHeight="1">
      <c r="A113" s="53" t="s">
        <v>249</v>
      </c>
      <c r="B113" s="30">
        <v>3</v>
      </c>
      <c r="C113" s="33">
        <v>14</v>
      </c>
      <c r="D113" s="29"/>
      <c r="E113" s="29"/>
      <c r="F113" s="31">
        <f>F114</f>
        <v>99.4</v>
      </c>
    </row>
    <row r="114" spans="1:6" ht="63.75" customHeight="1">
      <c r="A114" s="53" t="s">
        <v>248</v>
      </c>
      <c r="B114" s="30">
        <v>3</v>
      </c>
      <c r="C114" s="33">
        <v>14</v>
      </c>
      <c r="D114" s="29">
        <v>1400000</v>
      </c>
      <c r="E114" s="29"/>
      <c r="F114" s="31">
        <f>F115</f>
        <v>99.4</v>
      </c>
    </row>
    <row r="115" spans="1:6" ht="60.75" customHeight="1">
      <c r="A115" s="53" t="s">
        <v>250</v>
      </c>
      <c r="B115" s="30">
        <v>3</v>
      </c>
      <c r="C115" s="33">
        <v>14</v>
      </c>
      <c r="D115" s="29">
        <v>1405647</v>
      </c>
      <c r="E115" s="29"/>
      <c r="F115" s="31">
        <v>99.4</v>
      </c>
    </row>
    <row r="116" spans="1:6" ht="27.75" customHeight="1">
      <c r="A116" s="53" t="s">
        <v>114</v>
      </c>
      <c r="B116" s="30">
        <v>3</v>
      </c>
      <c r="C116" s="33">
        <v>14</v>
      </c>
      <c r="D116" s="29">
        <v>1405647</v>
      </c>
      <c r="E116" s="29">
        <v>200</v>
      </c>
      <c r="F116" s="31">
        <f>F117</f>
        <v>99.4</v>
      </c>
    </row>
    <row r="117" spans="1:6" ht="41.25" customHeight="1">
      <c r="A117" s="56" t="s">
        <v>115</v>
      </c>
      <c r="B117" s="30">
        <v>3</v>
      </c>
      <c r="C117" s="33">
        <v>14</v>
      </c>
      <c r="D117" s="29">
        <v>1405647</v>
      </c>
      <c r="E117" s="29">
        <v>240</v>
      </c>
      <c r="F117" s="31">
        <f>F118</f>
        <v>99.4</v>
      </c>
    </row>
    <row r="118" spans="1:6" ht="41.25" customHeight="1">
      <c r="A118" s="53" t="s">
        <v>116</v>
      </c>
      <c r="B118" s="30">
        <v>3</v>
      </c>
      <c r="C118" s="33">
        <v>14</v>
      </c>
      <c r="D118" s="29">
        <v>1405647</v>
      </c>
      <c r="E118" s="29">
        <v>244</v>
      </c>
      <c r="F118" s="31">
        <v>99.4</v>
      </c>
    </row>
    <row r="119" spans="1:6" ht="12.75">
      <c r="A119" s="53" t="s">
        <v>79</v>
      </c>
      <c r="B119" s="68">
        <v>4</v>
      </c>
      <c r="C119" s="69"/>
      <c r="D119" s="70"/>
      <c r="E119" s="71"/>
      <c r="F119" s="73">
        <f>F132+F138+F152+F159+F120</f>
        <v>10085</v>
      </c>
    </row>
    <row r="120" spans="1:6" ht="12.75">
      <c r="A120" s="53" t="s">
        <v>229</v>
      </c>
      <c r="B120" s="77">
        <v>4</v>
      </c>
      <c r="C120" s="78">
        <v>1</v>
      </c>
      <c r="D120" s="79"/>
      <c r="E120" s="71"/>
      <c r="F120" s="74">
        <f>F121+F127</f>
        <v>683.3000000000001</v>
      </c>
    </row>
    <row r="121" spans="1:6" ht="38.25">
      <c r="A121" s="28" t="s">
        <v>230</v>
      </c>
      <c r="B121" s="77">
        <v>4</v>
      </c>
      <c r="C121" s="78">
        <v>1</v>
      </c>
      <c r="D121" s="79">
        <v>710000</v>
      </c>
      <c r="E121" s="71"/>
      <c r="F121" s="74">
        <f>F122</f>
        <v>635.6</v>
      </c>
    </row>
    <row r="122" spans="1:6" ht="63.75">
      <c r="A122" s="53" t="s">
        <v>231</v>
      </c>
      <c r="B122" s="77">
        <v>4</v>
      </c>
      <c r="C122" s="78">
        <v>1</v>
      </c>
      <c r="D122" s="79">
        <v>710000</v>
      </c>
      <c r="E122" s="71"/>
      <c r="F122" s="74">
        <f>F123</f>
        <v>635.6</v>
      </c>
    </row>
    <row r="123" spans="1:6" ht="25.5">
      <c r="A123" s="53" t="s">
        <v>232</v>
      </c>
      <c r="B123" s="77">
        <v>4</v>
      </c>
      <c r="C123" s="78">
        <v>1</v>
      </c>
      <c r="D123" s="79">
        <v>715604</v>
      </c>
      <c r="E123" s="63"/>
      <c r="F123" s="74">
        <f>F124</f>
        <v>635.6</v>
      </c>
    </row>
    <row r="124" spans="1:6" ht="89.25">
      <c r="A124" s="53" t="s">
        <v>110</v>
      </c>
      <c r="B124" s="77">
        <v>4</v>
      </c>
      <c r="C124" s="78">
        <v>1</v>
      </c>
      <c r="D124" s="79">
        <v>715604</v>
      </c>
      <c r="E124" s="63">
        <v>100</v>
      </c>
      <c r="F124" s="74">
        <f>F125</f>
        <v>635.6</v>
      </c>
    </row>
    <row r="125" spans="1:6" ht="39.75" customHeight="1">
      <c r="A125" s="53" t="s">
        <v>111</v>
      </c>
      <c r="B125" s="77">
        <v>4</v>
      </c>
      <c r="C125" s="78">
        <v>1</v>
      </c>
      <c r="D125" s="79">
        <v>715604</v>
      </c>
      <c r="E125" s="63">
        <v>120</v>
      </c>
      <c r="F125" s="74">
        <f>F126</f>
        <v>635.6</v>
      </c>
    </row>
    <row r="126" spans="1:6" ht="51">
      <c r="A126" s="53" t="s">
        <v>175</v>
      </c>
      <c r="B126" s="77">
        <v>4</v>
      </c>
      <c r="C126" s="78">
        <v>1</v>
      </c>
      <c r="D126" s="79">
        <v>715604</v>
      </c>
      <c r="E126" s="63">
        <v>121</v>
      </c>
      <c r="F126" s="74">
        <v>635.6</v>
      </c>
    </row>
    <row r="127" spans="1:6" ht="76.5">
      <c r="A127" s="53" t="s">
        <v>255</v>
      </c>
      <c r="B127" s="77">
        <v>4</v>
      </c>
      <c r="C127" s="78">
        <v>1</v>
      </c>
      <c r="D127" s="79">
        <v>720000</v>
      </c>
      <c r="E127" s="63"/>
      <c r="F127" s="74">
        <f>F128</f>
        <v>47.7</v>
      </c>
    </row>
    <row r="128" spans="1:6" ht="126.75" customHeight="1">
      <c r="A128" s="53" t="s">
        <v>256</v>
      </c>
      <c r="B128" s="77">
        <v>4</v>
      </c>
      <c r="C128" s="78">
        <v>1</v>
      </c>
      <c r="D128" s="79">
        <v>725683</v>
      </c>
      <c r="E128" s="63"/>
      <c r="F128" s="74">
        <f>F129</f>
        <v>47.7</v>
      </c>
    </row>
    <row r="129" spans="1:6" ht="89.25">
      <c r="A129" s="53" t="s">
        <v>110</v>
      </c>
      <c r="B129" s="77">
        <v>4</v>
      </c>
      <c r="C129" s="78">
        <v>1</v>
      </c>
      <c r="D129" s="79">
        <v>725683</v>
      </c>
      <c r="E129" s="63">
        <v>100</v>
      </c>
      <c r="F129" s="74">
        <f>F130</f>
        <v>47.7</v>
      </c>
    </row>
    <row r="130" spans="1:6" ht="38.25">
      <c r="A130" s="53" t="s">
        <v>111</v>
      </c>
      <c r="B130" s="77">
        <v>4</v>
      </c>
      <c r="C130" s="78">
        <v>1</v>
      </c>
      <c r="D130" s="79">
        <v>725683</v>
      </c>
      <c r="E130" s="63">
        <v>120</v>
      </c>
      <c r="F130" s="74">
        <f>F131</f>
        <v>47.7</v>
      </c>
    </row>
    <row r="131" spans="1:6" ht="51">
      <c r="A131" s="53" t="s">
        <v>175</v>
      </c>
      <c r="B131" s="77">
        <v>4</v>
      </c>
      <c r="C131" s="78">
        <v>1</v>
      </c>
      <c r="D131" s="79">
        <v>725683</v>
      </c>
      <c r="E131" s="63">
        <v>121</v>
      </c>
      <c r="F131" s="74">
        <v>47.7</v>
      </c>
    </row>
    <row r="132" spans="1:6" ht="12.75">
      <c r="A132" s="53" t="s">
        <v>125</v>
      </c>
      <c r="B132" s="77">
        <v>4</v>
      </c>
      <c r="C132" s="78">
        <v>8</v>
      </c>
      <c r="D132" s="79"/>
      <c r="E132" s="63"/>
      <c r="F132" s="74">
        <f>F133</f>
        <v>3409</v>
      </c>
    </row>
    <row r="133" spans="1:6" ht="12.75">
      <c r="A133" s="53" t="s">
        <v>140</v>
      </c>
      <c r="B133" s="30">
        <v>4</v>
      </c>
      <c r="C133" s="33">
        <v>8</v>
      </c>
      <c r="D133" s="34">
        <v>4000000</v>
      </c>
      <c r="E133" s="29"/>
      <c r="F133" s="31">
        <f>F134</f>
        <v>3409</v>
      </c>
    </row>
    <row r="134" spans="1:6" ht="25.5">
      <c r="A134" s="53" t="s">
        <v>148</v>
      </c>
      <c r="B134" s="30">
        <v>4</v>
      </c>
      <c r="C134" s="33">
        <v>8</v>
      </c>
      <c r="D134" s="34">
        <v>4030000</v>
      </c>
      <c r="E134" s="29"/>
      <c r="F134" s="31">
        <f>F135</f>
        <v>3409</v>
      </c>
    </row>
    <row r="135" spans="1:6" ht="26.25" customHeight="1">
      <c r="A135" s="53" t="s">
        <v>149</v>
      </c>
      <c r="B135" s="30">
        <v>4</v>
      </c>
      <c r="C135" s="33">
        <v>8</v>
      </c>
      <c r="D135" s="34">
        <v>4037807</v>
      </c>
      <c r="E135" s="29"/>
      <c r="F135" s="31">
        <f>F136</f>
        <v>3409</v>
      </c>
    </row>
    <row r="136" spans="1:6" ht="15.75" customHeight="1">
      <c r="A136" s="56" t="s">
        <v>117</v>
      </c>
      <c r="B136" s="30">
        <v>4</v>
      </c>
      <c r="C136" s="33">
        <v>8</v>
      </c>
      <c r="D136" s="34">
        <v>4037807</v>
      </c>
      <c r="E136" s="29">
        <v>800</v>
      </c>
      <c r="F136" s="31">
        <f>F137</f>
        <v>3409</v>
      </c>
    </row>
    <row r="137" spans="1:6" ht="56.25" customHeight="1">
      <c r="A137" s="56" t="s">
        <v>126</v>
      </c>
      <c r="B137" s="30">
        <v>4</v>
      </c>
      <c r="C137" s="33">
        <v>8</v>
      </c>
      <c r="D137" s="34">
        <v>4037807</v>
      </c>
      <c r="E137" s="29">
        <v>810</v>
      </c>
      <c r="F137" s="31">
        <v>3409</v>
      </c>
    </row>
    <row r="138" spans="1:6" ht="25.5">
      <c r="A138" s="56" t="s">
        <v>209</v>
      </c>
      <c r="B138" s="77">
        <v>4</v>
      </c>
      <c r="C138" s="78">
        <v>9</v>
      </c>
      <c r="D138" s="79"/>
      <c r="E138" s="63"/>
      <c r="F138" s="74">
        <f>F139+F145</f>
        <v>5440</v>
      </c>
    </row>
    <row r="139" spans="1:6" ht="12.75">
      <c r="A139" s="56" t="s">
        <v>140</v>
      </c>
      <c r="B139" s="77">
        <v>4</v>
      </c>
      <c r="C139" s="78">
        <v>9</v>
      </c>
      <c r="D139" s="79">
        <v>4000000</v>
      </c>
      <c r="E139" s="63"/>
      <c r="F139" s="74">
        <f>F140</f>
        <v>3374.7</v>
      </c>
    </row>
    <row r="140" spans="1:6" ht="25.5">
      <c r="A140" s="56" t="s">
        <v>148</v>
      </c>
      <c r="B140" s="77">
        <v>4</v>
      </c>
      <c r="C140" s="78">
        <v>9</v>
      </c>
      <c r="D140" s="79">
        <v>4030000</v>
      </c>
      <c r="E140" s="63"/>
      <c r="F140" s="74">
        <f>F141</f>
        <v>3374.7</v>
      </c>
    </row>
    <row r="141" spans="1:6" ht="23.25" customHeight="1">
      <c r="A141" s="56" t="s">
        <v>150</v>
      </c>
      <c r="B141" s="77">
        <v>4</v>
      </c>
      <c r="C141" s="78">
        <v>9</v>
      </c>
      <c r="D141" s="34">
        <v>4030602</v>
      </c>
      <c r="E141" s="29"/>
      <c r="F141" s="31">
        <f>F142</f>
        <v>3374.7</v>
      </c>
    </row>
    <row r="142" spans="1:6" ht="22.5" customHeight="1">
      <c r="A142" s="56" t="s">
        <v>114</v>
      </c>
      <c r="B142" s="77">
        <v>4</v>
      </c>
      <c r="C142" s="78">
        <v>9</v>
      </c>
      <c r="D142" s="34">
        <v>4030602</v>
      </c>
      <c r="E142" s="29">
        <v>200</v>
      </c>
      <c r="F142" s="31">
        <f>F143</f>
        <v>3374.7</v>
      </c>
    </row>
    <row r="143" spans="1:6" ht="35.25" customHeight="1">
      <c r="A143" s="56" t="s">
        <v>115</v>
      </c>
      <c r="B143" s="77">
        <v>4</v>
      </c>
      <c r="C143" s="78">
        <v>9</v>
      </c>
      <c r="D143" s="34">
        <v>4030602</v>
      </c>
      <c r="E143" s="29">
        <v>240</v>
      </c>
      <c r="F143" s="31">
        <f>F144</f>
        <v>3374.7</v>
      </c>
    </row>
    <row r="144" spans="1:6" ht="36.75" customHeight="1">
      <c r="A144" s="56" t="s">
        <v>116</v>
      </c>
      <c r="B144" s="77">
        <v>4</v>
      </c>
      <c r="C144" s="78">
        <v>9</v>
      </c>
      <c r="D144" s="34">
        <v>4030602</v>
      </c>
      <c r="E144" s="29">
        <v>244</v>
      </c>
      <c r="F144" s="31">
        <v>3374.7</v>
      </c>
    </row>
    <row r="145" spans="1:6" ht="53.25" customHeight="1">
      <c r="A145" s="56" t="s">
        <v>157</v>
      </c>
      <c r="B145" s="77">
        <v>4</v>
      </c>
      <c r="C145" s="78">
        <v>9</v>
      </c>
      <c r="D145" s="34">
        <v>1100000</v>
      </c>
      <c r="E145" s="29"/>
      <c r="F145" s="31">
        <f>F146</f>
        <v>2065.3</v>
      </c>
    </row>
    <row r="146" spans="1:6" ht="60" customHeight="1">
      <c r="A146" s="56" t="s">
        <v>155</v>
      </c>
      <c r="B146" s="77">
        <v>4</v>
      </c>
      <c r="C146" s="78">
        <v>9</v>
      </c>
      <c r="D146" s="34">
        <v>1110000</v>
      </c>
      <c r="E146" s="29"/>
      <c r="F146" s="31">
        <f>F147</f>
        <v>2065.3</v>
      </c>
    </row>
    <row r="147" spans="1:6" ht="130.5" customHeight="1">
      <c r="A147" s="56" t="s">
        <v>210</v>
      </c>
      <c r="B147" s="77">
        <v>4</v>
      </c>
      <c r="C147" s="78">
        <v>9</v>
      </c>
      <c r="D147" s="34">
        <v>1115641</v>
      </c>
      <c r="E147" s="29"/>
      <c r="F147" s="31">
        <f>F148</f>
        <v>2065.3</v>
      </c>
    </row>
    <row r="148" spans="1:6" ht="23.25" customHeight="1">
      <c r="A148" s="56" t="s">
        <v>114</v>
      </c>
      <c r="B148" s="77">
        <v>4</v>
      </c>
      <c r="C148" s="78">
        <v>9</v>
      </c>
      <c r="D148" s="34">
        <v>1115641</v>
      </c>
      <c r="E148" s="29">
        <v>200</v>
      </c>
      <c r="F148" s="31">
        <f>F149</f>
        <v>2065.3</v>
      </c>
    </row>
    <row r="149" spans="1:6" ht="39.75" customHeight="1">
      <c r="A149" s="56" t="s">
        <v>115</v>
      </c>
      <c r="B149" s="77">
        <v>4</v>
      </c>
      <c r="C149" s="78">
        <v>9</v>
      </c>
      <c r="D149" s="34">
        <v>1115641</v>
      </c>
      <c r="E149" s="29">
        <v>240</v>
      </c>
      <c r="F149" s="31">
        <f>F150</f>
        <v>2065.3</v>
      </c>
    </row>
    <row r="150" spans="1:6" ht="55.5" customHeight="1">
      <c r="A150" s="53" t="s">
        <v>127</v>
      </c>
      <c r="B150" s="77">
        <v>4</v>
      </c>
      <c r="C150" s="78">
        <v>9</v>
      </c>
      <c r="D150" s="34">
        <v>1115641</v>
      </c>
      <c r="E150" s="29">
        <v>243</v>
      </c>
      <c r="F150" s="31">
        <v>2065.3</v>
      </c>
    </row>
    <row r="151" spans="1:6" ht="42" customHeight="1">
      <c r="A151" s="56" t="s">
        <v>116</v>
      </c>
      <c r="B151" s="77">
        <v>4</v>
      </c>
      <c r="C151" s="78">
        <v>9</v>
      </c>
      <c r="D151" s="34">
        <v>1115641</v>
      </c>
      <c r="E151" s="29">
        <v>244</v>
      </c>
      <c r="F151" s="31">
        <v>0</v>
      </c>
    </row>
    <row r="152" spans="1:6" ht="12.75">
      <c r="A152" s="56" t="s">
        <v>102</v>
      </c>
      <c r="B152" s="77">
        <v>4</v>
      </c>
      <c r="C152" s="78">
        <v>10</v>
      </c>
      <c r="D152" s="79"/>
      <c r="E152" s="63"/>
      <c r="F152" s="74">
        <f aca="true" t="shared" si="0" ref="F152:F157">F153</f>
        <v>440.7</v>
      </c>
    </row>
    <row r="153" spans="1:6" ht="12.75">
      <c r="A153" s="53" t="s">
        <v>140</v>
      </c>
      <c r="B153" s="77">
        <v>4</v>
      </c>
      <c r="C153" s="78">
        <v>10</v>
      </c>
      <c r="D153" s="79">
        <v>4000000</v>
      </c>
      <c r="E153" s="71"/>
      <c r="F153" s="74">
        <f t="shared" si="0"/>
        <v>440.7</v>
      </c>
    </row>
    <row r="154" spans="1:6" ht="25.5" customHeight="1">
      <c r="A154" s="53" t="s">
        <v>136</v>
      </c>
      <c r="B154" s="30">
        <v>4</v>
      </c>
      <c r="C154" s="33">
        <v>10</v>
      </c>
      <c r="D154" s="34">
        <v>4010000</v>
      </c>
      <c r="E154" s="29"/>
      <c r="F154" s="31">
        <f t="shared" si="0"/>
        <v>440.7</v>
      </c>
    </row>
    <row r="155" spans="1:6" ht="27" customHeight="1">
      <c r="A155" s="53" t="s">
        <v>141</v>
      </c>
      <c r="B155" s="30">
        <v>4</v>
      </c>
      <c r="C155" s="33">
        <v>10</v>
      </c>
      <c r="D155" s="34">
        <v>4010240</v>
      </c>
      <c r="E155" s="29"/>
      <c r="F155" s="31">
        <f>F156</f>
        <v>440.7</v>
      </c>
    </row>
    <row r="156" spans="1:6" ht="27.75" customHeight="1">
      <c r="A156" s="53" t="s">
        <v>114</v>
      </c>
      <c r="B156" s="30">
        <v>4</v>
      </c>
      <c r="C156" s="33">
        <v>10</v>
      </c>
      <c r="D156" s="34">
        <v>4010240</v>
      </c>
      <c r="E156" s="29">
        <v>200</v>
      </c>
      <c r="F156" s="31">
        <f t="shared" si="0"/>
        <v>440.7</v>
      </c>
    </row>
    <row r="157" spans="1:6" ht="37.5" customHeight="1">
      <c r="A157" s="56" t="s">
        <v>115</v>
      </c>
      <c r="B157" s="30">
        <v>4</v>
      </c>
      <c r="C157" s="33">
        <v>10</v>
      </c>
      <c r="D157" s="34">
        <v>4010240</v>
      </c>
      <c r="E157" s="29">
        <v>240</v>
      </c>
      <c r="F157" s="31">
        <f t="shared" si="0"/>
        <v>440.7</v>
      </c>
    </row>
    <row r="158" spans="1:6" ht="39" customHeight="1">
      <c r="A158" s="53" t="s">
        <v>120</v>
      </c>
      <c r="B158" s="30">
        <v>4</v>
      </c>
      <c r="C158" s="33">
        <v>10</v>
      </c>
      <c r="D158" s="34">
        <v>4010240</v>
      </c>
      <c r="E158" s="29">
        <v>242</v>
      </c>
      <c r="F158" s="31">
        <v>440.7</v>
      </c>
    </row>
    <row r="159" spans="1:6" ht="25.5">
      <c r="A159" s="53" t="s">
        <v>18</v>
      </c>
      <c r="B159" s="77">
        <v>4</v>
      </c>
      <c r="C159" s="78">
        <v>12</v>
      </c>
      <c r="D159" s="79"/>
      <c r="E159" s="63"/>
      <c r="F159" s="74">
        <f aca="true" t="shared" si="1" ref="F159:F164">F160</f>
        <v>112</v>
      </c>
    </row>
    <row r="160" spans="1:6" ht="12.75">
      <c r="A160" s="53" t="s">
        <v>140</v>
      </c>
      <c r="B160" s="77">
        <v>4</v>
      </c>
      <c r="C160" s="78">
        <v>12</v>
      </c>
      <c r="D160" s="79">
        <v>4000000</v>
      </c>
      <c r="E160" s="71"/>
      <c r="F160" s="74">
        <f t="shared" si="1"/>
        <v>112</v>
      </c>
    </row>
    <row r="161" spans="1:6" ht="25.5">
      <c r="A161" s="53" t="s">
        <v>148</v>
      </c>
      <c r="B161" s="77">
        <v>4</v>
      </c>
      <c r="C161" s="78">
        <v>12</v>
      </c>
      <c r="D161" s="79">
        <v>4030000</v>
      </c>
      <c r="E161" s="71"/>
      <c r="F161" s="74">
        <f t="shared" si="1"/>
        <v>112</v>
      </c>
    </row>
    <row r="162" spans="1:6" ht="27" customHeight="1">
      <c r="A162" s="53" t="s">
        <v>91</v>
      </c>
      <c r="B162" s="30">
        <v>4</v>
      </c>
      <c r="C162" s="33">
        <v>12</v>
      </c>
      <c r="D162" s="34">
        <v>4032137</v>
      </c>
      <c r="E162" s="29"/>
      <c r="F162" s="31">
        <f t="shared" si="1"/>
        <v>112</v>
      </c>
    </row>
    <row r="163" spans="1:6" ht="32.25" customHeight="1">
      <c r="A163" s="53" t="s">
        <v>114</v>
      </c>
      <c r="B163" s="30">
        <v>4</v>
      </c>
      <c r="C163" s="33">
        <v>12</v>
      </c>
      <c r="D163" s="34">
        <v>4032137</v>
      </c>
      <c r="E163" s="29">
        <v>200</v>
      </c>
      <c r="F163" s="31">
        <f t="shared" si="1"/>
        <v>112</v>
      </c>
    </row>
    <row r="164" spans="1:6" ht="39" customHeight="1">
      <c r="A164" s="56" t="s">
        <v>115</v>
      </c>
      <c r="B164" s="30">
        <v>4</v>
      </c>
      <c r="C164" s="33">
        <v>12</v>
      </c>
      <c r="D164" s="34">
        <v>4032137</v>
      </c>
      <c r="E164" s="29">
        <v>240</v>
      </c>
      <c r="F164" s="31">
        <f t="shared" si="1"/>
        <v>112</v>
      </c>
    </row>
    <row r="165" spans="1:6" ht="39.75" customHeight="1">
      <c r="A165" s="53" t="s">
        <v>116</v>
      </c>
      <c r="B165" s="30">
        <v>4</v>
      </c>
      <c r="C165" s="33">
        <v>12</v>
      </c>
      <c r="D165" s="34">
        <v>4032137</v>
      </c>
      <c r="E165" s="29">
        <v>244</v>
      </c>
      <c r="F165" s="31">
        <v>112</v>
      </c>
    </row>
    <row r="166" spans="1:6" ht="12.75">
      <c r="A166" s="53" t="s">
        <v>233</v>
      </c>
      <c r="B166" s="68">
        <v>5</v>
      </c>
      <c r="C166" s="69"/>
      <c r="D166" s="71"/>
      <c r="E166" s="71"/>
      <c r="F166" s="73">
        <f>F167+F180+F185</f>
        <v>24366.5</v>
      </c>
    </row>
    <row r="167" spans="1:6" ht="12.75">
      <c r="A167" s="53" t="s">
        <v>78</v>
      </c>
      <c r="B167" s="77">
        <v>5</v>
      </c>
      <c r="C167" s="78">
        <v>1</v>
      </c>
      <c r="D167" s="63"/>
      <c r="E167" s="63"/>
      <c r="F167" s="74">
        <f>F168+F175</f>
        <v>7515</v>
      </c>
    </row>
    <row r="168" spans="1:6" ht="12.75">
      <c r="A168" s="53" t="s">
        <v>140</v>
      </c>
      <c r="B168" s="77">
        <v>5</v>
      </c>
      <c r="C168" s="78">
        <v>1</v>
      </c>
      <c r="D168" s="63">
        <v>4000000</v>
      </c>
      <c r="E168" s="63"/>
      <c r="F168" s="74">
        <f>F169</f>
        <v>6915</v>
      </c>
    </row>
    <row r="169" spans="1:6" ht="30" customHeight="1">
      <c r="A169" s="53" t="s">
        <v>151</v>
      </c>
      <c r="B169" s="30">
        <v>5</v>
      </c>
      <c r="C169" s="33">
        <v>1</v>
      </c>
      <c r="D169" s="29">
        <v>4060000</v>
      </c>
      <c r="E169" s="29"/>
      <c r="F169" s="31">
        <f>F170</f>
        <v>6915</v>
      </c>
    </row>
    <row r="170" spans="1:6" ht="18" customHeight="1">
      <c r="A170" s="53" t="s">
        <v>153</v>
      </c>
      <c r="B170" s="30">
        <v>5</v>
      </c>
      <c r="C170" s="33">
        <v>1</v>
      </c>
      <c r="D170" s="29">
        <v>4062120</v>
      </c>
      <c r="E170" s="26"/>
      <c r="F170" s="31">
        <f>F171</f>
        <v>6915</v>
      </c>
    </row>
    <row r="171" spans="1:6" ht="30.75" customHeight="1">
      <c r="A171" s="53" t="s">
        <v>114</v>
      </c>
      <c r="B171" s="30">
        <v>5</v>
      </c>
      <c r="C171" s="33">
        <v>1</v>
      </c>
      <c r="D171" s="29">
        <v>4062120</v>
      </c>
      <c r="E171" s="29">
        <v>200</v>
      </c>
      <c r="F171" s="31">
        <f>F172</f>
        <v>6915</v>
      </c>
    </row>
    <row r="172" spans="1:6" ht="38.25" customHeight="1">
      <c r="A172" s="56" t="s">
        <v>115</v>
      </c>
      <c r="B172" s="30">
        <v>5</v>
      </c>
      <c r="C172" s="33">
        <v>1</v>
      </c>
      <c r="D172" s="29">
        <v>4062120</v>
      </c>
      <c r="E172" s="29">
        <v>240</v>
      </c>
      <c r="F172" s="31">
        <f>F173+F174</f>
        <v>6915</v>
      </c>
    </row>
    <row r="173" spans="1:6" ht="53.25" customHeight="1">
      <c r="A173" s="53" t="s">
        <v>127</v>
      </c>
      <c r="B173" s="30">
        <v>5</v>
      </c>
      <c r="C173" s="33">
        <v>1</v>
      </c>
      <c r="D173" s="29">
        <v>4062120</v>
      </c>
      <c r="E173" s="29">
        <v>243</v>
      </c>
      <c r="F173" s="31">
        <v>6790</v>
      </c>
    </row>
    <row r="174" spans="1:6" ht="44.25" customHeight="1">
      <c r="A174" s="53" t="s">
        <v>116</v>
      </c>
      <c r="B174" s="30">
        <v>5</v>
      </c>
      <c r="C174" s="33">
        <v>1</v>
      </c>
      <c r="D174" s="29">
        <v>4062120</v>
      </c>
      <c r="E174" s="29">
        <v>244</v>
      </c>
      <c r="F174" s="31">
        <v>125</v>
      </c>
    </row>
    <row r="175" spans="1:6" ht="63.75">
      <c r="A175" s="53" t="s">
        <v>154</v>
      </c>
      <c r="B175" s="30">
        <v>5</v>
      </c>
      <c r="C175" s="33">
        <v>1</v>
      </c>
      <c r="D175" s="29">
        <v>1400000</v>
      </c>
      <c r="E175" s="29"/>
      <c r="F175" s="31">
        <f>F177</f>
        <v>600</v>
      </c>
    </row>
    <row r="176" spans="1:6" ht="81" customHeight="1">
      <c r="A176" s="53" t="s">
        <v>172</v>
      </c>
      <c r="B176" s="30">
        <v>5</v>
      </c>
      <c r="C176" s="33">
        <v>1</v>
      </c>
      <c r="D176" s="29">
        <v>1402123</v>
      </c>
      <c r="E176" s="29"/>
      <c r="F176" s="31">
        <v>600</v>
      </c>
    </row>
    <row r="177" spans="1:6" ht="27.75" customHeight="1">
      <c r="A177" s="53" t="s">
        <v>114</v>
      </c>
      <c r="B177" s="30">
        <v>5</v>
      </c>
      <c r="C177" s="33">
        <v>1</v>
      </c>
      <c r="D177" s="29">
        <v>1402123</v>
      </c>
      <c r="E177" s="29">
        <v>200</v>
      </c>
      <c r="F177" s="31">
        <f>F178</f>
        <v>600</v>
      </c>
    </row>
    <row r="178" spans="1:6" ht="38.25" customHeight="1">
      <c r="A178" s="53" t="s">
        <v>115</v>
      </c>
      <c r="B178" s="30">
        <v>5</v>
      </c>
      <c r="C178" s="33">
        <v>1</v>
      </c>
      <c r="D178" s="29">
        <v>1402123</v>
      </c>
      <c r="E178" s="29">
        <v>240</v>
      </c>
      <c r="F178" s="31">
        <f>F179</f>
        <v>600</v>
      </c>
    </row>
    <row r="179" spans="1:6" ht="51.75" customHeight="1">
      <c r="A179" s="53" t="s">
        <v>127</v>
      </c>
      <c r="B179" s="30">
        <v>5</v>
      </c>
      <c r="C179" s="33">
        <v>1</v>
      </c>
      <c r="D179" s="29">
        <v>1402123</v>
      </c>
      <c r="E179" s="29">
        <v>243</v>
      </c>
      <c r="F179" s="31">
        <v>600</v>
      </c>
    </row>
    <row r="180" spans="1:6" ht="12.75">
      <c r="A180" s="98" t="s">
        <v>24</v>
      </c>
      <c r="B180" s="30">
        <v>5</v>
      </c>
      <c r="C180" s="33">
        <v>2</v>
      </c>
      <c r="D180" s="29"/>
      <c r="E180" s="29"/>
      <c r="F180" s="31">
        <f>F183</f>
        <v>2584</v>
      </c>
    </row>
    <row r="181" spans="1:6" ht="25.5">
      <c r="A181" s="98" t="s">
        <v>151</v>
      </c>
      <c r="B181" s="30">
        <v>5</v>
      </c>
      <c r="C181" s="33">
        <v>2</v>
      </c>
      <c r="D181" s="29">
        <v>4060000</v>
      </c>
      <c r="E181" s="29"/>
      <c r="F181" s="31">
        <f>F182</f>
        <v>2584</v>
      </c>
    </row>
    <row r="182" spans="1:6" ht="25.5">
      <c r="A182" s="98" t="s">
        <v>257</v>
      </c>
      <c r="B182" s="30">
        <v>5</v>
      </c>
      <c r="C182" s="33">
        <v>2</v>
      </c>
      <c r="D182" s="29">
        <v>4062125</v>
      </c>
      <c r="E182" s="29"/>
      <c r="F182" s="31">
        <f>F183</f>
        <v>2584</v>
      </c>
    </row>
    <row r="183" spans="1:6" ht="12.75">
      <c r="A183" s="28" t="s">
        <v>117</v>
      </c>
      <c r="B183" s="30">
        <v>5</v>
      </c>
      <c r="C183" s="33">
        <v>2</v>
      </c>
      <c r="D183" s="29">
        <v>4062125</v>
      </c>
      <c r="E183" s="29">
        <v>800</v>
      </c>
      <c r="F183" s="31">
        <f>F184</f>
        <v>2584</v>
      </c>
    </row>
    <row r="184" spans="1:6" ht="51">
      <c r="A184" s="179" t="s">
        <v>227</v>
      </c>
      <c r="B184" s="30">
        <v>5</v>
      </c>
      <c r="C184" s="33">
        <v>2</v>
      </c>
      <c r="D184" s="29">
        <v>4062125</v>
      </c>
      <c r="E184" s="29">
        <v>810</v>
      </c>
      <c r="F184" s="31">
        <v>2584</v>
      </c>
    </row>
    <row r="185" spans="1:6" ht="12.75">
      <c r="A185" s="53" t="s">
        <v>58</v>
      </c>
      <c r="B185" s="30">
        <v>5</v>
      </c>
      <c r="C185" s="33">
        <v>3</v>
      </c>
      <c r="D185" s="29"/>
      <c r="E185" s="29"/>
      <c r="F185" s="31">
        <f>F197+F191+F186</f>
        <v>14267.500000000002</v>
      </c>
    </row>
    <row r="186" spans="1:6" ht="51">
      <c r="A186" s="53" t="s">
        <v>259</v>
      </c>
      <c r="B186" s="30">
        <v>5</v>
      </c>
      <c r="C186" s="33">
        <v>3</v>
      </c>
      <c r="D186" s="99" t="s">
        <v>261</v>
      </c>
      <c r="E186" s="29"/>
      <c r="F186" s="31">
        <f>F187</f>
        <v>624.6</v>
      </c>
    </row>
    <row r="187" spans="1:6" ht="63.75">
      <c r="A187" s="53" t="s">
        <v>260</v>
      </c>
      <c r="B187" s="30">
        <v>5</v>
      </c>
      <c r="C187" s="33">
        <v>3</v>
      </c>
      <c r="D187" s="99" t="s">
        <v>262</v>
      </c>
      <c r="E187" s="29"/>
      <c r="F187" s="31">
        <f>F188</f>
        <v>624.6</v>
      </c>
    </row>
    <row r="188" spans="1:6" ht="25.5">
      <c r="A188" s="53" t="s">
        <v>114</v>
      </c>
      <c r="B188" s="30">
        <v>5</v>
      </c>
      <c r="C188" s="33">
        <v>3</v>
      </c>
      <c r="D188" s="99" t="s">
        <v>262</v>
      </c>
      <c r="E188" s="29">
        <v>200</v>
      </c>
      <c r="F188" s="31">
        <f>F189</f>
        <v>624.6</v>
      </c>
    </row>
    <row r="189" spans="1:6" ht="38.25">
      <c r="A189" s="56" t="s">
        <v>115</v>
      </c>
      <c r="B189" s="30">
        <v>5</v>
      </c>
      <c r="C189" s="33">
        <v>3</v>
      </c>
      <c r="D189" s="99" t="s">
        <v>262</v>
      </c>
      <c r="E189" s="29">
        <v>240</v>
      </c>
      <c r="F189" s="31">
        <f>F190</f>
        <v>624.6</v>
      </c>
    </row>
    <row r="190" spans="1:6" ht="38.25">
      <c r="A190" s="28" t="s">
        <v>116</v>
      </c>
      <c r="B190" s="30">
        <v>5</v>
      </c>
      <c r="C190" s="33">
        <v>3</v>
      </c>
      <c r="D190" s="99" t="s">
        <v>262</v>
      </c>
      <c r="E190" s="29">
        <v>244</v>
      </c>
      <c r="F190" s="31">
        <v>624.6</v>
      </c>
    </row>
    <row r="191" spans="1:6" ht="102">
      <c r="A191" s="53" t="s">
        <v>170</v>
      </c>
      <c r="B191" s="77">
        <v>5</v>
      </c>
      <c r="C191" s="78">
        <v>3</v>
      </c>
      <c r="D191" s="34">
        <v>1600000</v>
      </c>
      <c r="E191" s="29"/>
      <c r="F191" s="31">
        <f>F192</f>
        <v>1919.2</v>
      </c>
    </row>
    <row r="192" spans="1:6" ht="140.25">
      <c r="A192" s="53" t="s">
        <v>186</v>
      </c>
      <c r="B192" s="77">
        <v>5</v>
      </c>
      <c r="C192" s="78">
        <v>3</v>
      </c>
      <c r="D192" s="34">
        <v>1640000</v>
      </c>
      <c r="E192" s="29"/>
      <c r="F192" s="31">
        <f>F193</f>
        <v>1919.2</v>
      </c>
    </row>
    <row r="193" spans="1:6" ht="189" customHeight="1">
      <c r="A193" s="53" t="s">
        <v>212</v>
      </c>
      <c r="B193" s="77">
        <v>5</v>
      </c>
      <c r="C193" s="78">
        <v>3</v>
      </c>
      <c r="D193" s="34">
        <v>1645645</v>
      </c>
      <c r="E193" s="29"/>
      <c r="F193" s="31">
        <f>F194</f>
        <v>1919.2</v>
      </c>
    </row>
    <row r="194" spans="1:6" ht="25.5">
      <c r="A194" s="53" t="s">
        <v>114</v>
      </c>
      <c r="B194" s="77">
        <v>5</v>
      </c>
      <c r="C194" s="78">
        <v>3</v>
      </c>
      <c r="D194" s="34">
        <v>1645645</v>
      </c>
      <c r="E194" s="29">
        <v>200</v>
      </c>
      <c r="F194" s="31">
        <f>F195</f>
        <v>1919.2</v>
      </c>
    </row>
    <row r="195" spans="1:6" ht="38.25">
      <c r="A195" s="56" t="s">
        <v>115</v>
      </c>
      <c r="B195" s="77">
        <v>5</v>
      </c>
      <c r="C195" s="78">
        <v>3</v>
      </c>
      <c r="D195" s="34">
        <v>1645645</v>
      </c>
      <c r="E195" s="29">
        <v>240</v>
      </c>
      <c r="F195" s="31">
        <f>F196</f>
        <v>1919.2</v>
      </c>
    </row>
    <row r="196" spans="1:6" ht="38.25">
      <c r="A196" s="28" t="s">
        <v>116</v>
      </c>
      <c r="B196" s="77">
        <v>5</v>
      </c>
      <c r="C196" s="78">
        <v>3</v>
      </c>
      <c r="D196" s="34">
        <v>1645645</v>
      </c>
      <c r="E196" s="29">
        <v>244</v>
      </c>
      <c r="F196" s="31">
        <v>1919.2</v>
      </c>
    </row>
    <row r="197" spans="1:6" ht="12.75">
      <c r="A197" s="53" t="s">
        <v>140</v>
      </c>
      <c r="B197" s="30">
        <v>5</v>
      </c>
      <c r="C197" s="33">
        <v>3</v>
      </c>
      <c r="D197" s="29">
        <v>4000000</v>
      </c>
      <c r="E197" s="29"/>
      <c r="F197" s="31">
        <f>F198+F206</f>
        <v>11723.7</v>
      </c>
    </row>
    <row r="198" spans="1:6" ht="30.75" customHeight="1">
      <c r="A198" s="53" t="s">
        <v>160</v>
      </c>
      <c r="B198" s="30">
        <v>5</v>
      </c>
      <c r="C198" s="33">
        <v>3</v>
      </c>
      <c r="D198" s="29">
        <v>4060000</v>
      </c>
      <c r="E198" s="29"/>
      <c r="F198" s="31">
        <f>F199</f>
        <v>8979.9</v>
      </c>
    </row>
    <row r="199" spans="1:6" ht="12.75">
      <c r="A199" s="53" t="s">
        <v>161</v>
      </c>
      <c r="B199" s="30">
        <v>5</v>
      </c>
      <c r="C199" s="33">
        <v>3</v>
      </c>
      <c r="D199" s="29">
        <v>4062130</v>
      </c>
      <c r="E199" s="29"/>
      <c r="F199" s="31">
        <f>F200+F203</f>
        <v>8979.9</v>
      </c>
    </row>
    <row r="200" spans="1:6" ht="28.5" customHeight="1">
      <c r="A200" s="53" t="s">
        <v>114</v>
      </c>
      <c r="B200" s="30">
        <v>5</v>
      </c>
      <c r="C200" s="33">
        <v>3</v>
      </c>
      <c r="D200" s="29">
        <v>4062130</v>
      </c>
      <c r="E200" s="63">
        <v>200</v>
      </c>
      <c r="F200" s="74">
        <f>F201</f>
        <v>8979.8</v>
      </c>
    </row>
    <row r="201" spans="1:6" ht="39.75" customHeight="1">
      <c r="A201" s="56" t="s">
        <v>115</v>
      </c>
      <c r="B201" s="30">
        <v>5</v>
      </c>
      <c r="C201" s="33">
        <v>3</v>
      </c>
      <c r="D201" s="29">
        <v>4062130</v>
      </c>
      <c r="E201" s="29">
        <v>240</v>
      </c>
      <c r="F201" s="31">
        <f>F202</f>
        <v>8979.8</v>
      </c>
    </row>
    <row r="202" spans="1:6" ht="36" customHeight="1">
      <c r="A202" s="53" t="s">
        <v>116</v>
      </c>
      <c r="B202" s="30">
        <v>5</v>
      </c>
      <c r="C202" s="33">
        <v>3</v>
      </c>
      <c r="D202" s="29">
        <v>4062130</v>
      </c>
      <c r="E202" s="29">
        <v>244</v>
      </c>
      <c r="F202" s="31">
        <v>8979.8</v>
      </c>
    </row>
    <row r="203" spans="1:6" ht="25.5" customHeight="1">
      <c r="A203" s="53" t="s">
        <v>117</v>
      </c>
      <c r="B203" s="30">
        <v>5</v>
      </c>
      <c r="C203" s="33">
        <v>3</v>
      </c>
      <c r="D203" s="29">
        <v>4062130</v>
      </c>
      <c r="E203" s="29">
        <v>800</v>
      </c>
      <c r="F203" s="31">
        <f>F204</f>
        <v>0.1</v>
      </c>
    </row>
    <row r="204" spans="1:6" ht="27.75" customHeight="1">
      <c r="A204" s="53" t="s">
        <v>118</v>
      </c>
      <c r="B204" s="30">
        <v>5</v>
      </c>
      <c r="C204" s="33">
        <v>3</v>
      </c>
      <c r="D204" s="29">
        <v>4062130</v>
      </c>
      <c r="E204" s="29">
        <v>850</v>
      </c>
      <c r="F204" s="31">
        <f>F205</f>
        <v>0.1</v>
      </c>
    </row>
    <row r="205" spans="1:6" ht="30" customHeight="1">
      <c r="A205" s="28" t="s">
        <v>119</v>
      </c>
      <c r="B205" s="30">
        <v>5</v>
      </c>
      <c r="C205" s="33">
        <v>3</v>
      </c>
      <c r="D205" s="29">
        <v>4062130</v>
      </c>
      <c r="E205" s="29">
        <v>852</v>
      </c>
      <c r="F205" s="31">
        <v>0.1</v>
      </c>
    </row>
    <row r="206" spans="1:6" ht="37.5" customHeight="1">
      <c r="A206" s="28" t="s">
        <v>228</v>
      </c>
      <c r="B206" s="30">
        <v>5</v>
      </c>
      <c r="C206" s="33">
        <v>3</v>
      </c>
      <c r="D206" s="29">
        <v>4125608</v>
      </c>
      <c r="E206" s="29"/>
      <c r="F206" s="31">
        <f>F207</f>
        <v>2743.8</v>
      </c>
    </row>
    <row r="207" spans="1:6" ht="36" customHeight="1">
      <c r="A207" s="28" t="s">
        <v>114</v>
      </c>
      <c r="B207" s="30">
        <v>5</v>
      </c>
      <c r="C207" s="33">
        <v>3</v>
      </c>
      <c r="D207" s="29">
        <v>4125608</v>
      </c>
      <c r="E207" s="63">
        <v>200</v>
      </c>
      <c r="F207" s="31">
        <f>F208</f>
        <v>2743.8</v>
      </c>
    </row>
    <row r="208" spans="1:6" ht="40.5" customHeight="1">
      <c r="A208" s="180" t="s">
        <v>115</v>
      </c>
      <c r="B208" s="30">
        <v>5</v>
      </c>
      <c r="C208" s="33">
        <v>3</v>
      </c>
      <c r="D208" s="29">
        <v>4125608</v>
      </c>
      <c r="E208" s="29">
        <v>240</v>
      </c>
      <c r="F208" s="31">
        <f>F209</f>
        <v>2743.8</v>
      </c>
    </row>
    <row r="209" spans="1:6" ht="36" customHeight="1">
      <c r="A209" s="28" t="s">
        <v>116</v>
      </c>
      <c r="B209" s="30">
        <v>5</v>
      </c>
      <c r="C209" s="33">
        <v>3</v>
      </c>
      <c r="D209" s="29">
        <v>4125608</v>
      </c>
      <c r="E209" s="29">
        <v>244</v>
      </c>
      <c r="F209" s="31">
        <v>2743.8</v>
      </c>
    </row>
    <row r="210" spans="1:6" ht="16.5" customHeight="1">
      <c r="A210" s="101" t="s">
        <v>106</v>
      </c>
      <c r="B210" s="68">
        <v>8</v>
      </c>
      <c r="C210" s="33"/>
      <c r="D210" s="29"/>
      <c r="E210" s="29"/>
      <c r="F210" s="73">
        <f>F211</f>
        <v>4125.7</v>
      </c>
    </row>
    <row r="211" spans="1:6" ht="15.75">
      <c r="A211" s="11" t="s">
        <v>28</v>
      </c>
      <c r="B211" s="30">
        <v>8</v>
      </c>
      <c r="C211" s="33">
        <v>1</v>
      </c>
      <c r="D211" s="29"/>
      <c r="E211" s="29"/>
      <c r="F211" s="31">
        <f>F218+F212</f>
        <v>4125.7</v>
      </c>
    </row>
    <row r="212" spans="1:6" ht="38.25" customHeight="1">
      <c r="A212" s="53" t="s">
        <v>165</v>
      </c>
      <c r="B212" s="30">
        <v>8</v>
      </c>
      <c r="C212" s="33">
        <v>1</v>
      </c>
      <c r="D212" s="99" t="s">
        <v>173</v>
      </c>
      <c r="E212" s="29"/>
      <c r="F212" s="31">
        <f>F213</f>
        <v>279.3</v>
      </c>
    </row>
    <row r="213" spans="1:6" ht="80.25" customHeight="1">
      <c r="A213" s="53" t="s">
        <v>181</v>
      </c>
      <c r="B213" s="30">
        <v>8</v>
      </c>
      <c r="C213" s="33">
        <v>1</v>
      </c>
      <c r="D213" s="99" t="s">
        <v>174</v>
      </c>
      <c r="E213" s="29"/>
      <c r="F213" s="31">
        <f>F214</f>
        <v>279.3</v>
      </c>
    </row>
    <row r="214" spans="1:6" ht="87" customHeight="1">
      <c r="A214" s="56" t="s">
        <v>213</v>
      </c>
      <c r="B214" s="77">
        <v>8</v>
      </c>
      <c r="C214" s="78">
        <v>1</v>
      </c>
      <c r="D214" s="158" t="s">
        <v>207</v>
      </c>
      <c r="E214" s="63"/>
      <c r="F214" s="31">
        <f>F215</f>
        <v>279.3</v>
      </c>
    </row>
    <row r="215" spans="1:6" ht="25.5" customHeight="1">
      <c r="A215" s="53" t="s">
        <v>114</v>
      </c>
      <c r="B215" s="30">
        <v>8</v>
      </c>
      <c r="C215" s="33">
        <v>1</v>
      </c>
      <c r="D215" s="99" t="s">
        <v>207</v>
      </c>
      <c r="E215" s="29">
        <v>200</v>
      </c>
      <c r="F215" s="31">
        <f>F216</f>
        <v>279.3</v>
      </c>
    </row>
    <row r="216" spans="1:6" ht="39.75" customHeight="1">
      <c r="A216" s="56" t="s">
        <v>115</v>
      </c>
      <c r="B216" s="30">
        <v>8</v>
      </c>
      <c r="C216" s="33">
        <v>1</v>
      </c>
      <c r="D216" s="99" t="s">
        <v>207</v>
      </c>
      <c r="E216" s="29">
        <v>240</v>
      </c>
      <c r="F216" s="31">
        <f>F217</f>
        <v>279.3</v>
      </c>
    </row>
    <row r="217" spans="1:6" ht="41.25" customHeight="1">
      <c r="A217" s="56" t="s">
        <v>120</v>
      </c>
      <c r="B217" s="30">
        <v>8</v>
      </c>
      <c r="C217" s="33">
        <v>1</v>
      </c>
      <c r="D217" s="99" t="s">
        <v>207</v>
      </c>
      <c r="E217" s="29">
        <v>242</v>
      </c>
      <c r="F217" s="31">
        <v>279.3</v>
      </c>
    </row>
    <row r="218" spans="1:6" ht="12.75">
      <c r="A218" s="53" t="s">
        <v>162</v>
      </c>
      <c r="B218" s="30">
        <v>8</v>
      </c>
      <c r="C218" s="33">
        <v>1</v>
      </c>
      <c r="D218" s="29">
        <v>4000000</v>
      </c>
      <c r="E218" s="29"/>
      <c r="F218" s="31">
        <f>F219</f>
        <v>3846.4</v>
      </c>
    </row>
    <row r="219" spans="1:6" ht="25.5">
      <c r="A219" s="53" t="s">
        <v>163</v>
      </c>
      <c r="B219" s="30">
        <v>8</v>
      </c>
      <c r="C219" s="33">
        <v>1</v>
      </c>
      <c r="D219" s="29">
        <v>4070000</v>
      </c>
      <c r="E219" s="29"/>
      <c r="F219" s="31">
        <f>F229+F220</f>
        <v>3846.4</v>
      </c>
    </row>
    <row r="220" spans="1:6" ht="36" customHeight="1">
      <c r="A220" s="53" t="s">
        <v>164</v>
      </c>
      <c r="B220" s="77">
        <v>8</v>
      </c>
      <c r="C220" s="78">
        <v>1</v>
      </c>
      <c r="D220" s="63">
        <v>4070059</v>
      </c>
      <c r="E220" s="63"/>
      <c r="F220" s="74">
        <f>F221+F225</f>
        <v>2413</v>
      </c>
    </row>
    <row r="221" spans="1:6" ht="89.25" customHeight="1">
      <c r="A221" s="53" t="s">
        <v>110</v>
      </c>
      <c r="B221" s="30">
        <v>8</v>
      </c>
      <c r="C221" s="33">
        <v>1</v>
      </c>
      <c r="D221" s="63">
        <v>4070059</v>
      </c>
      <c r="E221" s="29">
        <v>100</v>
      </c>
      <c r="F221" s="31">
        <f>F222</f>
        <v>2037.2</v>
      </c>
    </row>
    <row r="222" spans="1:6" ht="45" customHeight="1">
      <c r="A222" s="53" t="s">
        <v>111</v>
      </c>
      <c r="B222" s="30">
        <v>8</v>
      </c>
      <c r="C222" s="33">
        <v>1</v>
      </c>
      <c r="D222" s="63">
        <v>4070059</v>
      </c>
      <c r="E222" s="29">
        <v>110</v>
      </c>
      <c r="F222" s="31">
        <f>F223+F224</f>
        <v>2037.2</v>
      </c>
    </row>
    <row r="223" spans="1:6" ht="54.75" customHeight="1">
      <c r="A223" s="53" t="s">
        <v>175</v>
      </c>
      <c r="B223" s="30">
        <v>8</v>
      </c>
      <c r="C223" s="33">
        <v>1</v>
      </c>
      <c r="D223" s="63">
        <v>4070059</v>
      </c>
      <c r="E223" s="29">
        <v>111</v>
      </c>
      <c r="F223" s="31">
        <v>2007.2</v>
      </c>
    </row>
    <row r="224" spans="1:6" ht="32.25" customHeight="1">
      <c r="A224" s="56" t="s">
        <v>113</v>
      </c>
      <c r="B224" s="30">
        <v>8</v>
      </c>
      <c r="C224" s="33">
        <v>1</v>
      </c>
      <c r="D224" s="63">
        <v>4070059</v>
      </c>
      <c r="E224" s="29">
        <v>112</v>
      </c>
      <c r="F224" s="31">
        <v>30</v>
      </c>
    </row>
    <row r="225" spans="1:6" ht="30" customHeight="1">
      <c r="A225" s="53" t="s">
        <v>114</v>
      </c>
      <c r="B225" s="30">
        <v>8</v>
      </c>
      <c r="C225" s="33">
        <v>1</v>
      </c>
      <c r="D225" s="63">
        <v>4070059</v>
      </c>
      <c r="E225" s="29">
        <v>200</v>
      </c>
      <c r="F225" s="31">
        <f>F226</f>
        <v>375.8</v>
      </c>
    </row>
    <row r="226" spans="1:6" ht="42.75" customHeight="1">
      <c r="A226" s="56" t="s">
        <v>115</v>
      </c>
      <c r="B226" s="30">
        <v>8</v>
      </c>
      <c r="C226" s="33">
        <v>1</v>
      </c>
      <c r="D226" s="63">
        <v>4070059</v>
      </c>
      <c r="E226" s="29">
        <v>240</v>
      </c>
      <c r="F226" s="31">
        <f>F228+F227</f>
        <v>375.8</v>
      </c>
    </row>
    <row r="227" spans="1:6" ht="37.5" customHeight="1">
      <c r="A227" s="56" t="s">
        <v>120</v>
      </c>
      <c r="B227" s="30">
        <v>8</v>
      </c>
      <c r="C227" s="33">
        <v>1</v>
      </c>
      <c r="D227" s="63">
        <v>4070059</v>
      </c>
      <c r="E227" s="29">
        <v>242</v>
      </c>
      <c r="F227" s="31">
        <v>63.5</v>
      </c>
    </row>
    <row r="228" spans="1:6" ht="39.75" customHeight="1">
      <c r="A228" s="53" t="s">
        <v>116</v>
      </c>
      <c r="B228" s="30">
        <v>8</v>
      </c>
      <c r="C228" s="33">
        <v>1</v>
      </c>
      <c r="D228" s="63">
        <v>4070059</v>
      </c>
      <c r="E228" s="29">
        <v>244</v>
      </c>
      <c r="F228" s="31">
        <v>312.3</v>
      </c>
    </row>
    <row r="229" spans="1:6" ht="29.25" customHeight="1">
      <c r="A229" s="53" t="s">
        <v>128</v>
      </c>
      <c r="B229" s="30">
        <v>8</v>
      </c>
      <c r="C229" s="33">
        <v>1</v>
      </c>
      <c r="D229" s="29">
        <v>4072113</v>
      </c>
      <c r="E229" s="29"/>
      <c r="F229" s="31">
        <f>F230</f>
        <v>1433.4</v>
      </c>
    </row>
    <row r="230" spans="1:6" ht="33" customHeight="1">
      <c r="A230" s="53" t="s">
        <v>114</v>
      </c>
      <c r="B230" s="30">
        <v>8</v>
      </c>
      <c r="C230" s="33">
        <v>1</v>
      </c>
      <c r="D230" s="29">
        <v>4072113</v>
      </c>
      <c r="E230" s="29">
        <v>200</v>
      </c>
      <c r="F230" s="31">
        <f>F231</f>
        <v>1433.4</v>
      </c>
    </row>
    <row r="231" spans="1:6" ht="38.25" customHeight="1">
      <c r="A231" s="56" t="s">
        <v>115</v>
      </c>
      <c r="B231" s="30">
        <v>8</v>
      </c>
      <c r="C231" s="33">
        <v>1</v>
      </c>
      <c r="D231" s="29">
        <v>4072113</v>
      </c>
      <c r="E231" s="29">
        <v>240</v>
      </c>
      <c r="F231" s="31">
        <f>F232</f>
        <v>1433.4</v>
      </c>
    </row>
    <row r="232" spans="1:6" ht="39.75" customHeight="1">
      <c r="A232" s="53" t="s">
        <v>116</v>
      </c>
      <c r="B232" s="30">
        <v>8</v>
      </c>
      <c r="C232" s="33">
        <v>1</v>
      </c>
      <c r="D232" s="29">
        <v>4072113</v>
      </c>
      <c r="E232" s="29">
        <v>244</v>
      </c>
      <c r="F232" s="31">
        <v>1433.4</v>
      </c>
    </row>
    <row r="233" spans="1:6" ht="22.5" customHeight="1">
      <c r="A233" s="175" t="s">
        <v>36</v>
      </c>
      <c r="B233" s="68">
        <v>10</v>
      </c>
      <c r="C233" s="69"/>
      <c r="D233" s="71"/>
      <c r="E233" s="71"/>
      <c r="F233" s="174">
        <f aca="true" t="shared" si="2" ref="F233:F238">F234</f>
        <v>26.4</v>
      </c>
    </row>
    <row r="234" spans="1:6" ht="20.25" customHeight="1">
      <c r="A234" s="28" t="s">
        <v>37</v>
      </c>
      <c r="B234" s="30">
        <v>10</v>
      </c>
      <c r="C234" s="33">
        <v>1</v>
      </c>
      <c r="D234" s="29"/>
      <c r="E234" s="29"/>
      <c r="F234" s="163">
        <f t="shared" si="2"/>
        <v>26.4</v>
      </c>
    </row>
    <row r="235" spans="1:6" ht="24.75" customHeight="1">
      <c r="A235" s="28" t="s">
        <v>252</v>
      </c>
      <c r="B235" s="30">
        <v>10</v>
      </c>
      <c r="C235" s="33">
        <v>1</v>
      </c>
      <c r="D235" s="29"/>
      <c r="E235" s="29"/>
      <c r="F235" s="163">
        <f t="shared" si="2"/>
        <v>26.4</v>
      </c>
    </row>
    <row r="236" spans="1:6" ht="30.75" customHeight="1">
      <c r="A236" s="28" t="s">
        <v>140</v>
      </c>
      <c r="B236" s="30">
        <v>10</v>
      </c>
      <c r="C236" s="33">
        <v>1</v>
      </c>
      <c r="D236" s="29">
        <v>4000000</v>
      </c>
      <c r="E236" s="29"/>
      <c r="F236" s="163">
        <f t="shared" si="2"/>
        <v>26.4</v>
      </c>
    </row>
    <row r="237" spans="1:6" ht="30.75" customHeight="1">
      <c r="A237" s="28" t="s">
        <v>237</v>
      </c>
      <c r="B237" s="30">
        <v>10</v>
      </c>
      <c r="C237" s="33">
        <v>1</v>
      </c>
      <c r="D237" s="29">
        <v>4910100</v>
      </c>
      <c r="E237" s="29">
        <v>300</v>
      </c>
      <c r="F237" s="163">
        <f t="shared" si="2"/>
        <v>26.4</v>
      </c>
    </row>
    <row r="238" spans="1:6" ht="30.75" customHeight="1">
      <c r="A238" s="28" t="s">
        <v>238</v>
      </c>
      <c r="B238" s="30">
        <v>10</v>
      </c>
      <c r="C238" s="33">
        <v>1</v>
      </c>
      <c r="D238" s="29">
        <v>4910100</v>
      </c>
      <c r="E238" s="29">
        <v>320</v>
      </c>
      <c r="F238" s="163">
        <f t="shared" si="2"/>
        <v>26.4</v>
      </c>
    </row>
    <row r="239" spans="1:6" ht="39.75" customHeight="1">
      <c r="A239" s="28" t="s">
        <v>239</v>
      </c>
      <c r="B239" s="30">
        <v>10</v>
      </c>
      <c r="C239" s="33">
        <v>1</v>
      </c>
      <c r="D239" s="29">
        <v>4910100</v>
      </c>
      <c r="E239" s="29">
        <v>321</v>
      </c>
      <c r="F239" s="163">
        <v>26.4</v>
      </c>
    </row>
    <row r="240" spans="1:6" ht="21" customHeight="1">
      <c r="A240" s="101" t="s">
        <v>34</v>
      </c>
      <c r="B240" s="68">
        <v>11</v>
      </c>
      <c r="C240" s="69"/>
      <c r="D240" s="102"/>
      <c r="E240" s="29"/>
      <c r="F240" s="73">
        <f>F241+F248</f>
        <v>153</v>
      </c>
    </row>
    <row r="241" spans="1:6" ht="15">
      <c r="A241" s="100" t="s">
        <v>103</v>
      </c>
      <c r="B241" s="30">
        <v>11</v>
      </c>
      <c r="C241" s="33">
        <v>1</v>
      </c>
      <c r="D241" s="29"/>
      <c r="E241" s="29"/>
      <c r="F241" s="31">
        <f aca="true" t="shared" si="3" ref="F241:F246">F242</f>
        <v>133</v>
      </c>
    </row>
    <row r="242" spans="1:6" ht="12.75">
      <c r="A242" s="53" t="s">
        <v>140</v>
      </c>
      <c r="B242" s="30">
        <v>11</v>
      </c>
      <c r="C242" s="33">
        <v>1</v>
      </c>
      <c r="D242" s="29">
        <v>4000000</v>
      </c>
      <c r="E242" s="29"/>
      <c r="F242" s="31">
        <f t="shared" si="3"/>
        <v>133</v>
      </c>
    </row>
    <row r="243" spans="1:6" ht="27" customHeight="1">
      <c r="A243" s="53" t="s">
        <v>166</v>
      </c>
      <c r="B243" s="30">
        <v>11</v>
      </c>
      <c r="C243" s="33">
        <v>1</v>
      </c>
      <c r="D243" s="29">
        <v>4100000</v>
      </c>
      <c r="E243" s="29"/>
      <c r="F243" s="31">
        <f t="shared" si="3"/>
        <v>133</v>
      </c>
    </row>
    <row r="244" spans="1:6" ht="30" customHeight="1">
      <c r="A244" s="53" t="s">
        <v>167</v>
      </c>
      <c r="B244" s="30">
        <v>11</v>
      </c>
      <c r="C244" s="33">
        <v>1</v>
      </c>
      <c r="D244" s="29">
        <v>4102113</v>
      </c>
      <c r="E244" s="29"/>
      <c r="F244" s="31">
        <f t="shared" si="3"/>
        <v>133</v>
      </c>
    </row>
    <row r="245" spans="1:6" ht="28.5" customHeight="1">
      <c r="A245" s="53" t="s">
        <v>114</v>
      </c>
      <c r="B245" s="30">
        <v>11</v>
      </c>
      <c r="C245" s="33">
        <v>1</v>
      </c>
      <c r="D245" s="29">
        <v>4102113</v>
      </c>
      <c r="E245" s="29">
        <v>200</v>
      </c>
      <c r="F245" s="31">
        <f t="shared" si="3"/>
        <v>133</v>
      </c>
    </row>
    <row r="246" spans="1:6" ht="39.75" customHeight="1">
      <c r="A246" s="56" t="s">
        <v>115</v>
      </c>
      <c r="B246" s="30">
        <v>11</v>
      </c>
      <c r="C246" s="33">
        <v>1</v>
      </c>
      <c r="D246" s="29">
        <v>4102113</v>
      </c>
      <c r="E246" s="29">
        <v>240</v>
      </c>
      <c r="F246" s="31">
        <f t="shared" si="3"/>
        <v>133</v>
      </c>
    </row>
    <row r="247" spans="1:6" ht="42.75" customHeight="1">
      <c r="A247" s="53" t="s">
        <v>116</v>
      </c>
      <c r="B247" s="30">
        <v>11</v>
      </c>
      <c r="C247" s="33">
        <v>1</v>
      </c>
      <c r="D247" s="29">
        <v>4102113</v>
      </c>
      <c r="E247" s="63">
        <v>244</v>
      </c>
      <c r="F247" s="74">
        <v>133</v>
      </c>
    </row>
    <row r="248" spans="1:6" ht="52.5" customHeight="1">
      <c r="A248" s="53" t="s">
        <v>168</v>
      </c>
      <c r="B248" s="30">
        <v>11</v>
      </c>
      <c r="C248" s="33">
        <v>2</v>
      </c>
      <c r="D248" s="99" t="s">
        <v>182</v>
      </c>
      <c r="E248" s="29"/>
      <c r="F248" s="31">
        <f>F249</f>
        <v>20</v>
      </c>
    </row>
    <row r="249" spans="1:6" ht="77.25" customHeight="1">
      <c r="A249" s="53" t="s">
        <v>183</v>
      </c>
      <c r="B249" s="30">
        <v>11</v>
      </c>
      <c r="C249" s="33">
        <v>2</v>
      </c>
      <c r="D249" s="99" t="s">
        <v>185</v>
      </c>
      <c r="E249" s="29"/>
      <c r="F249" s="31">
        <f>F251</f>
        <v>20</v>
      </c>
    </row>
    <row r="250" spans="1:6" ht="90.75" customHeight="1">
      <c r="A250" s="159" t="s">
        <v>184</v>
      </c>
      <c r="B250" s="30">
        <v>11</v>
      </c>
      <c r="C250" s="33">
        <v>2</v>
      </c>
      <c r="D250" s="99" t="s">
        <v>169</v>
      </c>
      <c r="E250" s="29"/>
      <c r="F250" s="31">
        <f>F251</f>
        <v>20</v>
      </c>
    </row>
    <row r="251" spans="1:6" ht="28.5" customHeight="1">
      <c r="A251" s="53" t="s">
        <v>114</v>
      </c>
      <c r="B251" s="30">
        <v>11</v>
      </c>
      <c r="C251" s="33">
        <v>2</v>
      </c>
      <c r="D251" s="99" t="s">
        <v>169</v>
      </c>
      <c r="E251" s="29">
        <v>200</v>
      </c>
      <c r="F251" s="31">
        <f>F252</f>
        <v>20</v>
      </c>
    </row>
    <row r="252" spans="1:6" ht="37.5" customHeight="1">
      <c r="A252" s="56" t="s">
        <v>115</v>
      </c>
      <c r="B252" s="30">
        <v>11</v>
      </c>
      <c r="C252" s="33">
        <v>2</v>
      </c>
      <c r="D252" s="99" t="s">
        <v>169</v>
      </c>
      <c r="E252" s="29">
        <v>240</v>
      </c>
      <c r="F252" s="31">
        <f>F253</f>
        <v>20</v>
      </c>
    </row>
    <row r="253" spans="1:6" ht="41.25" customHeight="1">
      <c r="A253" s="53" t="s">
        <v>116</v>
      </c>
      <c r="B253" s="30">
        <v>11</v>
      </c>
      <c r="C253" s="33">
        <v>2</v>
      </c>
      <c r="D253" s="99" t="s">
        <v>169</v>
      </c>
      <c r="E253" s="29">
        <v>244</v>
      </c>
      <c r="F253" s="31">
        <v>20</v>
      </c>
    </row>
    <row r="254" spans="1:6" ht="54" customHeight="1">
      <c r="A254" s="103" t="s">
        <v>134</v>
      </c>
      <c r="B254" s="68">
        <v>14</v>
      </c>
      <c r="C254" s="69"/>
      <c r="D254" s="71"/>
      <c r="E254" s="29"/>
      <c r="F254" s="61">
        <f>F255</f>
        <v>3400.9</v>
      </c>
    </row>
    <row r="255" spans="1:6" ht="29.25" customHeight="1">
      <c r="A255" s="98" t="s">
        <v>135</v>
      </c>
      <c r="B255" s="77">
        <v>14</v>
      </c>
      <c r="C255" s="78">
        <v>3</v>
      </c>
      <c r="D255" s="79"/>
      <c r="E255" s="71"/>
      <c r="F255" s="74">
        <f>F256</f>
        <v>3400.9</v>
      </c>
    </row>
    <row r="256" spans="1:6" ht="18.75" customHeight="1">
      <c r="A256" s="98" t="s">
        <v>235</v>
      </c>
      <c r="B256" s="77">
        <v>14</v>
      </c>
      <c r="C256" s="78">
        <v>3</v>
      </c>
      <c r="D256" s="79">
        <v>4110000</v>
      </c>
      <c r="E256" s="71"/>
      <c r="F256" s="74">
        <f>F257</f>
        <v>3400.9</v>
      </c>
    </row>
    <row r="257" spans="1:6" ht="92.25" customHeight="1">
      <c r="A257" s="116" t="s">
        <v>208</v>
      </c>
      <c r="B257" s="77">
        <v>14</v>
      </c>
      <c r="C257" s="78">
        <v>3</v>
      </c>
      <c r="D257" s="117">
        <v>4115690</v>
      </c>
      <c r="E257" s="117"/>
      <c r="F257" s="31">
        <f>F258</f>
        <v>3400.9</v>
      </c>
    </row>
    <row r="258" spans="1:6" ht="20.25" customHeight="1">
      <c r="A258" s="116" t="s">
        <v>236</v>
      </c>
      <c r="B258" s="77">
        <v>14</v>
      </c>
      <c r="C258" s="78">
        <v>3</v>
      </c>
      <c r="D258" s="117">
        <v>4115690</v>
      </c>
      <c r="E258" s="117">
        <v>500</v>
      </c>
      <c r="F258" s="31">
        <f>F259</f>
        <v>3400.9</v>
      </c>
    </row>
    <row r="259" spans="1:6" ht="12.75">
      <c r="A259" s="116" t="s">
        <v>234</v>
      </c>
      <c r="B259" s="77">
        <v>14</v>
      </c>
      <c r="C259" s="78">
        <v>3</v>
      </c>
      <c r="D259" s="117">
        <v>4115690</v>
      </c>
      <c r="E259" s="117">
        <v>540</v>
      </c>
      <c r="F259" s="31">
        <v>3400.9</v>
      </c>
    </row>
    <row r="260" spans="1:8" ht="15.75">
      <c r="A260" s="15" t="s">
        <v>191</v>
      </c>
      <c r="B260" s="125"/>
      <c r="C260" s="125"/>
      <c r="D260" s="125"/>
      <c r="E260" s="125"/>
      <c r="F260" s="126">
        <f>F18+F70+F83+F119+F166+F210+F240+F254+F233</f>
        <v>74469.29999999999</v>
      </c>
      <c r="H260" s="124"/>
    </row>
  </sheetData>
  <sheetProtection/>
  <mergeCells count="13">
    <mergeCell ref="E1:F1"/>
    <mergeCell ref="B2:F2"/>
    <mergeCell ref="D3:F3"/>
    <mergeCell ref="D4:F4"/>
    <mergeCell ref="D8:F8"/>
    <mergeCell ref="E5:F5"/>
    <mergeCell ref="A14:F14"/>
    <mergeCell ref="B6:F6"/>
    <mergeCell ref="D7:F7"/>
    <mergeCell ref="A10:F10"/>
    <mergeCell ref="A11:F11"/>
    <mergeCell ref="A13:F13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9"/>
  <sheetViews>
    <sheetView zoomScalePageLayoutView="0" workbookViewId="0" topLeftCell="A191">
      <selection activeCell="A184" sqref="A184"/>
    </sheetView>
  </sheetViews>
  <sheetFormatPr defaultColWidth="8.00390625" defaultRowHeight="12.75"/>
  <cols>
    <col min="1" max="1" width="35.75390625" style="20" customWidth="1"/>
    <col min="2" max="2" width="4.875" style="20" customWidth="1"/>
    <col min="3" max="3" width="4.375" style="20" customWidth="1"/>
    <col min="4" max="4" width="5.875" style="20" customWidth="1"/>
    <col min="5" max="5" width="11.00390625" style="20" customWidth="1"/>
    <col min="6" max="6" width="4.375" style="20" customWidth="1"/>
    <col min="7" max="7" width="8.375" style="20" hidden="1" customWidth="1"/>
    <col min="8" max="8" width="11.75390625" style="36" customWidth="1"/>
    <col min="9" max="9" width="10.75390625" style="20" customWidth="1"/>
    <col min="10" max="10" width="12.00390625" style="20" customWidth="1"/>
    <col min="11" max="16384" width="8.00390625" style="20" customWidth="1"/>
  </cols>
  <sheetData>
    <row r="1" spans="6:10" ht="12.75">
      <c r="F1" s="80"/>
      <c r="G1" s="80"/>
      <c r="H1" s="81"/>
      <c r="I1" s="195" t="s">
        <v>224</v>
      </c>
      <c r="J1" s="195"/>
    </row>
    <row r="2" spans="3:10" ht="12.75">
      <c r="C2" s="197" t="s">
        <v>101</v>
      </c>
      <c r="D2" s="194"/>
      <c r="E2" s="194"/>
      <c r="F2" s="194"/>
      <c r="G2" s="194"/>
      <c r="H2" s="194"/>
      <c r="I2" s="194"/>
      <c r="J2" s="194"/>
    </row>
    <row r="3" spans="3:10" ht="12.75">
      <c r="C3" s="19"/>
      <c r="E3" s="197" t="s">
        <v>123</v>
      </c>
      <c r="F3" s="194"/>
      <c r="G3" s="194"/>
      <c r="H3" s="194"/>
      <c r="I3" s="194"/>
      <c r="J3" s="194"/>
    </row>
    <row r="4" spans="3:10" ht="12.75">
      <c r="C4" s="82"/>
      <c r="D4" s="82"/>
      <c r="E4" s="82"/>
      <c r="F4" s="82"/>
      <c r="G4" s="82"/>
      <c r="H4" s="199" t="s">
        <v>266</v>
      </c>
      <c r="I4" s="194"/>
      <c r="J4" s="194"/>
    </row>
    <row r="5" spans="6:12" ht="12.75">
      <c r="F5" s="80"/>
      <c r="G5" s="80"/>
      <c r="H5" s="81"/>
      <c r="I5" s="195" t="s">
        <v>190</v>
      </c>
      <c r="J5" s="195"/>
      <c r="K5" s="85"/>
      <c r="L5" s="80"/>
    </row>
    <row r="6" spans="1:12" ht="11.25" customHeight="1">
      <c r="A6" s="19"/>
      <c r="B6" s="19"/>
      <c r="C6" s="197" t="s">
        <v>101</v>
      </c>
      <c r="D6" s="194"/>
      <c r="E6" s="194"/>
      <c r="F6" s="194"/>
      <c r="G6" s="194"/>
      <c r="H6" s="194"/>
      <c r="I6" s="194"/>
      <c r="J6" s="194"/>
      <c r="K6" s="85"/>
      <c r="L6" s="80"/>
    </row>
    <row r="7" spans="1:12" ht="12.75">
      <c r="A7" s="19"/>
      <c r="B7" s="19"/>
      <c r="C7" s="19"/>
      <c r="E7" s="197" t="s">
        <v>123</v>
      </c>
      <c r="F7" s="194"/>
      <c r="G7" s="194"/>
      <c r="H7" s="194"/>
      <c r="I7" s="194"/>
      <c r="J7" s="194"/>
      <c r="K7" s="85"/>
      <c r="L7" s="80"/>
    </row>
    <row r="8" spans="1:15" ht="12.75" customHeight="1">
      <c r="A8" s="76"/>
      <c r="B8" s="82"/>
      <c r="C8" s="82"/>
      <c r="D8" s="82"/>
      <c r="E8" s="82"/>
      <c r="F8" s="82"/>
      <c r="G8" s="82"/>
      <c r="H8" s="199" t="s">
        <v>220</v>
      </c>
      <c r="I8" s="194"/>
      <c r="J8" s="194"/>
      <c r="K8" s="87"/>
      <c r="L8" s="82"/>
      <c r="M8" s="82"/>
      <c r="N8" s="82"/>
      <c r="O8" s="82"/>
    </row>
    <row r="9" spans="1:8" ht="6.75" customHeight="1">
      <c r="A9" s="19"/>
      <c r="B9" s="19"/>
      <c r="C9" s="19"/>
      <c r="D9" s="19"/>
      <c r="E9" s="19"/>
      <c r="F9" s="19"/>
      <c r="G9" s="19"/>
      <c r="H9" s="19"/>
    </row>
    <row r="10" spans="1:10" s="21" customFormat="1" ht="15.75">
      <c r="A10" s="193" t="s">
        <v>176</v>
      </c>
      <c r="B10" s="193"/>
      <c r="C10" s="193"/>
      <c r="D10" s="193"/>
      <c r="E10" s="193"/>
      <c r="F10" s="193"/>
      <c r="G10" s="193"/>
      <c r="H10" s="193"/>
      <c r="I10" s="193"/>
      <c r="J10" s="114"/>
    </row>
    <row r="11" spans="1:10" s="21" customFormat="1" ht="15.75">
      <c r="A11" s="193" t="s">
        <v>188</v>
      </c>
      <c r="B11" s="193"/>
      <c r="C11" s="193"/>
      <c r="D11" s="193"/>
      <c r="E11" s="193"/>
      <c r="F11" s="193"/>
      <c r="G11" s="193"/>
      <c r="H11" s="193"/>
      <c r="I11" s="193"/>
      <c r="J11" s="200"/>
    </row>
    <row r="12" spans="1:10" s="21" customFormat="1" ht="15.75">
      <c r="A12" s="193" t="s">
        <v>189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0" s="21" customFormat="1" ht="15.75">
      <c r="A13" s="193" t="s">
        <v>178</v>
      </c>
      <c r="B13" s="193"/>
      <c r="C13" s="193"/>
      <c r="D13" s="193"/>
      <c r="E13" s="193"/>
      <c r="F13" s="193"/>
      <c r="G13" s="193"/>
      <c r="H13" s="193"/>
      <c r="I13" s="193"/>
      <c r="J13" s="114"/>
    </row>
    <row r="14" spans="1:10" s="21" customFormat="1" ht="0.7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14"/>
    </row>
    <row r="15" spans="1:10" s="21" customFormat="1" ht="15.75">
      <c r="A15" s="193" t="s">
        <v>171</v>
      </c>
      <c r="B15" s="193"/>
      <c r="C15" s="193"/>
      <c r="D15" s="193"/>
      <c r="E15" s="193"/>
      <c r="F15" s="193"/>
      <c r="G15" s="193"/>
      <c r="H15" s="193"/>
      <c r="I15" s="193"/>
      <c r="J15" s="114"/>
    </row>
    <row r="16" spans="1:8" ht="12.75" customHeight="1">
      <c r="A16" s="22"/>
      <c r="B16" s="22"/>
      <c r="C16" s="22"/>
      <c r="D16" s="22"/>
      <c r="E16" s="22"/>
      <c r="F16" s="22"/>
      <c r="G16" s="22"/>
      <c r="H16" s="22"/>
    </row>
    <row r="17" spans="1:8" ht="0.75" customHeight="1" thickBot="1">
      <c r="A17" s="23"/>
      <c r="B17" s="23"/>
      <c r="C17" s="23"/>
      <c r="D17" s="23"/>
      <c r="E17" s="23"/>
      <c r="F17" s="23"/>
      <c r="G17" s="23"/>
      <c r="H17" s="24"/>
    </row>
    <row r="18" spans="1:10" ht="119.25" customHeight="1">
      <c r="A18" s="49" t="s">
        <v>1</v>
      </c>
      <c r="B18" s="50" t="s">
        <v>41</v>
      </c>
      <c r="C18" s="50" t="s">
        <v>2</v>
      </c>
      <c r="D18" s="50" t="s">
        <v>3</v>
      </c>
      <c r="E18" s="50" t="s">
        <v>42</v>
      </c>
      <c r="F18" s="50" t="s">
        <v>109</v>
      </c>
      <c r="G18" s="148" t="s">
        <v>98</v>
      </c>
      <c r="H18" s="129" t="s">
        <v>99</v>
      </c>
      <c r="I18" s="129" t="s">
        <v>241</v>
      </c>
      <c r="J18" s="155" t="s">
        <v>242</v>
      </c>
    </row>
    <row r="19" spans="1:10" ht="12" customHeight="1">
      <c r="A19" s="51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143">
        <v>7</v>
      </c>
      <c r="H19" s="25">
        <v>7</v>
      </c>
      <c r="I19" s="25">
        <v>8</v>
      </c>
      <c r="J19" s="156">
        <v>9</v>
      </c>
    </row>
    <row r="20" spans="1:10" s="27" customFormat="1" ht="12.75" hidden="1">
      <c r="A20" s="52" t="s">
        <v>80</v>
      </c>
      <c r="B20" s="42">
        <v>10</v>
      </c>
      <c r="C20" s="42"/>
      <c r="D20" s="42"/>
      <c r="E20" s="42"/>
      <c r="F20" s="42"/>
      <c r="G20" s="149"/>
      <c r="H20" s="46">
        <f>H21</f>
        <v>0</v>
      </c>
      <c r="I20" s="43"/>
      <c r="J20" s="157"/>
    </row>
    <row r="21" spans="1:10" ht="12.75" hidden="1">
      <c r="A21" s="53" t="s">
        <v>6</v>
      </c>
      <c r="B21" s="29">
        <v>10</v>
      </c>
      <c r="C21" s="30">
        <v>1</v>
      </c>
      <c r="D21" s="29"/>
      <c r="E21" s="29"/>
      <c r="F21" s="29"/>
      <c r="G21" s="144"/>
      <c r="H21" s="45">
        <f>H22</f>
        <v>0</v>
      </c>
      <c r="I21" s="32"/>
      <c r="J21" s="32"/>
    </row>
    <row r="22" spans="1:10" ht="63.75" hidden="1">
      <c r="A22" s="53" t="s">
        <v>8</v>
      </c>
      <c r="B22" s="29">
        <v>10</v>
      </c>
      <c r="C22" s="30">
        <v>1</v>
      </c>
      <c r="D22" s="33">
        <v>3</v>
      </c>
      <c r="E22" s="29"/>
      <c r="F22" s="29"/>
      <c r="G22" s="144"/>
      <c r="H22" s="45">
        <f>H23</f>
        <v>0</v>
      </c>
      <c r="I22" s="32"/>
      <c r="J22" s="32"/>
    </row>
    <row r="23" spans="1:10" ht="66" customHeight="1" hidden="1">
      <c r="A23" s="53" t="s">
        <v>43</v>
      </c>
      <c r="B23" s="29">
        <v>10</v>
      </c>
      <c r="C23" s="30">
        <v>1</v>
      </c>
      <c r="D23" s="33">
        <v>3</v>
      </c>
      <c r="E23" s="34">
        <v>20000</v>
      </c>
      <c r="F23" s="29"/>
      <c r="G23" s="144"/>
      <c r="H23" s="45">
        <f>H24</f>
        <v>0</v>
      </c>
      <c r="I23" s="32"/>
      <c r="J23" s="32"/>
    </row>
    <row r="24" spans="1:10" ht="12.75" hidden="1">
      <c r="A24" s="53" t="s">
        <v>44</v>
      </c>
      <c r="B24" s="29">
        <v>10</v>
      </c>
      <c r="C24" s="30">
        <v>1</v>
      </c>
      <c r="D24" s="33">
        <v>3</v>
      </c>
      <c r="E24" s="34">
        <v>20400</v>
      </c>
      <c r="F24" s="29"/>
      <c r="G24" s="144"/>
      <c r="H24" s="45">
        <f>H25</f>
        <v>0</v>
      </c>
      <c r="I24" s="32"/>
      <c r="J24" s="32"/>
    </row>
    <row r="25" spans="1:10" ht="27" customHeight="1" hidden="1">
      <c r="A25" s="53" t="s">
        <v>81</v>
      </c>
      <c r="B25" s="29">
        <v>10</v>
      </c>
      <c r="C25" s="30">
        <v>1</v>
      </c>
      <c r="D25" s="33">
        <v>3</v>
      </c>
      <c r="E25" s="34">
        <v>20400</v>
      </c>
      <c r="F25" s="29">
        <v>500</v>
      </c>
      <c r="G25" s="144"/>
      <c r="H25" s="45"/>
      <c r="I25" s="32"/>
      <c r="J25" s="32"/>
    </row>
    <row r="26" spans="1:10" ht="25.5">
      <c r="A26" s="62" t="s">
        <v>124</v>
      </c>
      <c r="B26" s="26">
        <v>650</v>
      </c>
      <c r="C26" s="26"/>
      <c r="D26" s="26"/>
      <c r="E26" s="26"/>
      <c r="F26" s="26"/>
      <c r="G26" s="150" t="e">
        <f>#REF!</f>
        <v>#REF!</v>
      </c>
      <c r="H26" s="61">
        <f>H27+H79+H183+H231+H292+H316+H323+H337+H147</f>
        <v>74469.29999999999</v>
      </c>
      <c r="I26" s="61">
        <f>I79+I147+I183+I292+I337+I231</f>
        <v>5723.1</v>
      </c>
      <c r="J26" s="60">
        <f>J79+J147</f>
        <v>1065</v>
      </c>
    </row>
    <row r="27" spans="1:10" ht="12.75">
      <c r="A27" s="53" t="s">
        <v>6</v>
      </c>
      <c r="B27" s="71">
        <v>650</v>
      </c>
      <c r="C27" s="68">
        <v>1</v>
      </c>
      <c r="D27" s="69"/>
      <c r="E27" s="70"/>
      <c r="F27" s="71"/>
      <c r="G27" s="151" t="e">
        <f>G28+G41+G46+G56+G62</f>
        <v>#REF!</v>
      </c>
      <c r="H27" s="73">
        <f>H28+H41+H56+H62</f>
        <v>27445.7</v>
      </c>
      <c r="I27" s="31"/>
      <c r="J27" s="31"/>
    </row>
    <row r="28" spans="1:10" ht="44.25" customHeight="1">
      <c r="A28" s="53" t="s">
        <v>7</v>
      </c>
      <c r="B28" s="63">
        <v>650</v>
      </c>
      <c r="C28" s="77">
        <v>1</v>
      </c>
      <c r="D28" s="78">
        <v>2</v>
      </c>
      <c r="E28" s="70"/>
      <c r="F28" s="71"/>
      <c r="G28" s="151">
        <f>G29</f>
        <v>0</v>
      </c>
      <c r="H28" s="73">
        <f>H29</f>
        <v>5285</v>
      </c>
      <c r="I28" s="48"/>
      <c r="J28" s="48"/>
    </row>
    <row r="29" spans="1:10" ht="19.5" customHeight="1">
      <c r="A29" s="53" t="s">
        <v>140</v>
      </c>
      <c r="B29" s="63">
        <v>650</v>
      </c>
      <c r="C29" s="77">
        <v>1</v>
      </c>
      <c r="D29" s="78">
        <v>2</v>
      </c>
      <c r="E29" s="34">
        <v>4000000</v>
      </c>
      <c r="F29" s="29"/>
      <c r="G29" s="152"/>
      <c r="H29" s="31">
        <f>H30</f>
        <v>5285</v>
      </c>
      <c r="I29" s="48"/>
      <c r="J29" s="48"/>
    </row>
    <row r="30" spans="1:10" ht="27.75" customHeight="1">
      <c r="A30" s="53" t="s">
        <v>136</v>
      </c>
      <c r="B30" s="63">
        <v>650</v>
      </c>
      <c r="C30" s="77">
        <v>1</v>
      </c>
      <c r="D30" s="78">
        <v>2</v>
      </c>
      <c r="E30" s="34">
        <v>4010000</v>
      </c>
      <c r="F30" s="29"/>
      <c r="G30" s="152"/>
      <c r="H30" s="31">
        <f>H31+H36</f>
        <v>5285</v>
      </c>
      <c r="I30" s="48"/>
      <c r="J30" s="48"/>
    </row>
    <row r="31" spans="1:10" ht="22.5" customHeight="1">
      <c r="A31" s="53" t="s">
        <v>82</v>
      </c>
      <c r="B31" s="63">
        <v>650</v>
      </c>
      <c r="C31" s="30">
        <v>1</v>
      </c>
      <c r="D31" s="33">
        <v>2</v>
      </c>
      <c r="E31" s="34">
        <v>4010203</v>
      </c>
      <c r="F31" s="29"/>
      <c r="G31" s="152">
        <f>G32</f>
        <v>0</v>
      </c>
      <c r="H31" s="31">
        <f>H32</f>
        <v>1585</v>
      </c>
      <c r="I31" s="48"/>
      <c r="J31" s="48"/>
    </row>
    <row r="32" spans="1:10" ht="78" customHeight="1">
      <c r="A32" s="53" t="s">
        <v>110</v>
      </c>
      <c r="B32" s="63">
        <v>650</v>
      </c>
      <c r="C32" s="30">
        <v>1</v>
      </c>
      <c r="D32" s="33">
        <v>2</v>
      </c>
      <c r="E32" s="34">
        <v>4010203</v>
      </c>
      <c r="F32" s="29">
        <v>100</v>
      </c>
      <c r="G32" s="152"/>
      <c r="H32" s="31">
        <f>H33</f>
        <v>1585</v>
      </c>
      <c r="I32" s="48"/>
      <c r="J32" s="48"/>
    </row>
    <row r="33" spans="1:10" ht="26.25" customHeight="1">
      <c r="A33" s="53" t="s">
        <v>111</v>
      </c>
      <c r="B33" s="63">
        <v>650</v>
      </c>
      <c r="C33" s="30">
        <v>1</v>
      </c>
      <c r="D33" s="33">
        <v>2</v>
      </c>
      <c r="E33" s="34">
        <v>4010203</v>
      </c>
      <c r="F33" s="29">
        <v>120</v>
      </c>
      <c r="G33" s="152"/>
      <c r="H33" s="31">
        <f>H35+H34</f>
        <v>1585</v>
      </c>
      <c r="I33" s="48"/>
      <c r="J33" s="48"/>
    </row>
    <row r="34" spans="1:10" ht="22.5" customHeight="1">
      <c r="A34" s="53" t="s">
        <v>175</v>
      </c>
      <c r="B34" s="63">
        <v>650</v>
      </c>
      <c r="C34" s="30">
        <v>1</v>
      </c>
      <c r="D34" s="33">
        <v>2</v>
      </c>
      <c r="E34" s="34">
        <v>4010203</v>
      </c>
      <c r="F34" s="29">
        <v>121</v>
      </c>
      <c r="G34" s="152"/>
      <c r="H34" s="31">
        <v>1525</v>
      </c>
      <c r="I34" s="48"/>
      <c r="J34" s="48"/>
    </row>
    <row r="35" spans="1:10" ht="27" customHeight="1">
      <c r="A35" s="53" t="s">
        <v>113</v>
      </c>
      <c r="B35" s="63">
        <v>650</v>
      </c>
      <c r="C35" s="30">
        <v>1</v>
      </c>
      <c r="D35" s="33">
        <v>2</v>
      </c>
      <c r="E35" s="34">
        <v>4010203</v>
      </c>
      <c r="F35" s="29">
        <v>122</v>
      </c>
      <c r="G35" s="152"/>
      <c r="H35" s="31">
        <v>60</v>
      </c>
      <c r="I35" s="48"/>
      <c r="J35" s="48"/>
    </row>
    <row r="36" spans="1:10" ht="28.5" customHeight="1">
      <c r="A36" s="53" t="s">
        <v>137</v>
      </c>
      <c r="B36" s="63">
        <v>650</v>
      </c>
      <c r="C36" s="30">
        <v>1</v>
      </c>
      <c r="D36" s="33">
        <v>2</v>
      </c>
      <c r="E36" s="34">
        <v>4010206</v>
      </c>
      <c r="F36" s="29"/>
      <c r="G36" s="152"/>
      <c r="H36" s="31">
        <f>H37</f>
        <v>3700</v>
      </c>
      <c r="I36" s="48"/>
      <c r="J36" s="48"/>
    </row>
    <row r="37" spans="1:10" ht="63" customHeight="1">
      <c r="A37" s="53" t="s">
        <v>110</v>
      </c>
      <c r="B37" s="63">
        <v>650</v>
      </c>
      <c r="C37" s="30">
        <v>1</v>
      </c>
      <c r="D37" s="33">
        <v>2</v>
      </c>
      <c r="E37" s="34">
        <v>4010206</v>
      </c>
      <c r="F37" s="29">
        <v>100</v>
      </c>
      <c r="G37" s="152"/>
      <c r="H37" s="31">
        <f>H38</f>
        <v>3700</v>
      </c>
      <c r="I37" s="48"/>
      <c r="J37" s="48"/>
    </row>
    <row r="38" spans="1:10" ht="29.25" customHeight="1">
      <c r="A38" s="53" t="s">
        <v>111</v>
      </c>
      <c r="B38" s="63">
        <v>650</v>
      </c>
      <c r="C38" s="30">
        <v>1</v>
      </c>
      <c r="D38" s="33">
        <v>2</v>
      </c>
      <c r="E38" s="34">
        <v>4010206</v>
      </c>
      <c r="F38" s="29">
        <v>120</v>
      </c>
      <c r="G38" s="152"/>
      <c r="H38" s="31">
        <f>H40+H39</f>
        <v>3700</v>
      </c>
      <c r="I38" s="48"/>
      <c r="J38" s="48"/>
    </row>
    <row r="39" spans="1:10" ht="22.5" customHeight="1">
      <c r="A39" s="53" t="s">
        <v>175</v>
      </c>
      <c r="B39" s="63">
        <v>650</v>
      </c>
      <c r="C39" s="30">
        <v>1</v>
      </c>
      <c r="D39" s="33">
        <v>2</v>
      </c>
      <c r="E39" s="34">
        <v>4010206</v>
      </c>
      <c r="F39" s="29">
        <v>121</v>
      </c>
      <c r="G39" s="152"/>
      <c r="H39" s="31">
        <v>3600</v>
      </c>
      <c r="I39" s="48"/>
      <c r="J39" s="48"/>
    </row>
    <row r="40" spans="1:10" ht="25.5" customHeight="1">
      <c r="A40" s="53" t="s">
        <v>113</v>
      </c>
      <c r="B40" s="63">
        <v>650</v>
      </c>
      <c r="C40" s="30">
        <v>1</v>
      </c>
      <c r="D40" s="33">
        <v>2</v>
      </c>
      <c r="E40" s="34">
        <v>4010206</v>
      </c>
      <c r="F40" s="29">
        <v>122</v>
      </c>
      <c r="G40" s="152"/>
      <c r="H40" s="31">
        <v>100</v>
      </c>
      <c r="I40" s="48"/>
      <c r="J40" s="48"/>
    </row>
    <row r="41" spans="1:10" ht="67.5" customHeight="1">
      <c r="A41" s="53" t="s">
        <v>9</v>
      </c>
      <c r="B41" s="71">
        <v>650</v>
      </c>
      <c r="C41" s="68">
        <v>1</v>
      </c>
      <c r="D41" s="69">
        <v>4</v>
      </c>
      <c r="E41" s="71"/>
      <c r="F41" s="71"/>
      <c r="G41" s="151" t="e">
        <f>G44</f>
        <v>#REF!</v>
      </c>
      <c r="H41" s="73">
        <f>H44</f>
        <v>17842</v>
      </c>
      <c r="I41" s="48"/>
      <c r="J41" s="48"/>
    </row>
    <row r="42" spans="1:10" ht="20.25" customHeight="1">
      <c r="A42" s="53" t="s">
        <v>140</v>
      </c>
      <c r="B42" s="63">
        <v>650</v>
      </c>
      <c r="C42" s="77">
        <v>1</v>
      </c>
      <c r="D42" s="78">
        <v>4</v>
      </c>
      <c r="E42" s="63">
        <v>4000000</v>
      </c>
      <c r="F42" s="63"/>
      <c r="G42" s="153"/>
      <c r="H42" s="74">
        <f>H44</f>
        <v>17842</v>
      </c>
      <c r="I42" s="48"/>
      <c r="J42" s="48"/>
    </row>
    <row r="43" spans="1:10" ht="27" customHeight="1">
      <c r="A43" s="53" t="s">
        <v>136</v>
      </c>
      <c r="B43" s="63">
        <v>650</v>
      </c>
      <c r="C43" s="77">
        <v>1</v>
      </c>
      <c r="D43" s="78">
        <v>4</v>
      </c>
      <c r="E43" s="34">
        <v>4010000</v>
      </c>
      <c r="F43" s="63"/>
      <c r="G43" s="153"/>
      <c r="H43" s="74">
        <f>H44</f>
        <v>17842</v>
      </c>
      <c r="I43" s="48"/>
      <c r="J43" s="48"/>
    </row>
    <row r="44" spans="1:10" ht="34.5" customHeight="1">
      <c r="A44" s="53" t="s">
        <v>138</v>
      </c>
      <c r="B44" s="63">
        <v>650</v>
      </c>
      <c r="C44" s="30">
        <v>1</v>
      </c>
      <c r="D44" s="33">
        <v>4</v>
      </c>
      <c r="E44" s="34">
        <v>4010204</v>
      </c>
      <c r="F44" s="29"/>
      <c r="G44" s="152" t="e">
        <f>#REF!</f>
        <v>#REF!</v>
      </c>
      <c r="H44" s="31">
        <f>H45+H49+H53</f>
        <v>17842</v>
      </c>
      <c r="I44" s="48"/>
      <c r="J44" s="48"/>
    </row>
    <row r="45" spans="1:10" ht="63.75" customHeight="1">
      <c r="A45" s="53" t="s">
        <v>110</v>
      </c>
      <c r="B45" s="63">
        <v>650</v>
      </c>
      <c r="C45" s="30">
        <v>1</v>
      </c>
      <c r="D45" s="33">
        <v>4</v>
      </c>
      <c r="E45" s="34">
        <v>4010204</v>
      </c>
      <c r="F45" s="29">
        <v>100</v>
      </c>
      <c r="G45" s="152"/>
      <c r="H45" s="31">
        <f>H46</f>
        <v>15900</v>
      </c>
      <c r="I45" s="48"/>
      <c r="J45" s="48"/>
    </row>
    <row r="46" spans="1:10" ht="25.5">
      <c r="A46" s="53" t="s">
        <v>111</v>
      </c>
      <c r="B46" s="63">
        <v>650</v>
      </c>
      <c r="C46" s="30">
        <v>1</v>
      </c>
      <c r="D46" s="33">
        <v>4</v>
      </c>
      <c r="E46" s="34">
        <v>4010204</v>
      </c>
      <c r="F46" s="29">
        <v>120</v>
      </c>
      <c r="G46" s="152">
        <f>G47</f>
        <v>0</v>
      </c>
      <c r="H46" s="31">
        <f>H48+H47</f>
        <v>15900</v>
      </c>
      <c r="I46" s="45"/>
      <c r="J46" s="48"/>
    </row>
    <row r="47" spans="1:10" ht="51">
      <c r="A47" s="53" t="s">
        <v>175</v>
      </c>
      <c r="B47" s="63">
        <v>650</v>
      </c>
      <c r="C47" s="30">
        <v>1</v>
      </c>
      <c r="D47" s="33">
        <v>4</v>
      </c>
      <c r="E47" s="34">
        <v>4010204</v>
      </c>
      <c r="F47" s="29">
        <v>121</v>
      </c>
      <c r="G47" s="152">
        <f>G48+G52</f>
        <v>0</v>
      </c>
      <c r="H47" s="31">
        <v>15800</v>
      </c>
      <c r="I47" s="45"/>
      <c r="J47" s="48"/>
    </row>
    <row r="48" spans="1:10" ht="25.5">
      <c r="A48" s="56" t="s">
        <v>113</v>
      </c>
      <c r="B48" s="63">
        <v>650</v>
      </c>
      <c r="C48" s="30">
        <v>1</v>
      </c>
      <c r="D48" s="33">
        <v>4</v>
      </c>
      <c r="E48" s="34">
        <v>4010204</v>
      </c>
      <c r="F48" s="29">
        <v>122</v>
      </c>
      <c r="G48" s="152">
        <f>G49</f>
        <v>0</v>
      </c>
      <c r="H48" s="31">
        <v>100</v>
      </c>
      <c r="I48" s="48"/>
      <c r="J48" s="48"/>
    </row>
    <row r="49" spans="1:10" ht="25.5">
      <c r="A49" s="53" t="s">
        <v>114</v>
      </c>
      <c r="B49" s="63">
        <v>650</v>
      </c>
      <c r="C49" s="30">
        <v>1</v>
      </c>
      <c r="D49" s="33">
        <v>4</v>
      </c>
      <c r="E49" s="34">
        <v>4010204</v>
      </c>
      <c r="F49" s="29">
        <v>200</v>
      </c>
      <c r="G49" s="152"/>
      <c r="H49" s="31">
        <f>H50</f>
        <v>1882</v>
      </c>
      <c r="I49" s="48"/>
      <c r="J49" s="48"/>
    </row>
    <row r="50" spans="1:10" ht="38.25">
      <c r="A50" s="56" t="s">
        <v>115</v>
      </c>
      <c r="B50" s="63">
        <v>650</v>
      </c>
      <c r="C50" s="30">
        <v>1</v>
      </c>
      <c r="D50" s="33">
        <v>4</v>
      </c>
      <c r="E50" s="34">
        <v>4010204</v>
      </c>
      <c r="F50" s="29">
        <v>240</v>
      </c>
      <c r="G50" s="152">
        <f>G52</f>
        <v>0</v>
      </c>
      <c r="H50" s="31">
        <f>H52+H51</f>
        <v>1882</v>
      </c>
      <c r="I50" s="48"/>
      <c r="J50" s="48"/>
    </row>
    <row r="51" spans="1:10" ht="44.25" customHeight="1">
      <c r="A51" s="56" t="s">
        <v>120</v>
      </c>
      <c r="B51" s="63">
        <v>650</v>
      </c>
      <c r="C51" s="30">
        <v>1</v>
      </c>
      <c r="D51" s="33">
        <v>4</v>
      </c>
      <c r="E51" s="34">
        <v>4010204</v>
      </c>
      <c r="F51" s="29">
        <v>242</v>
      </c>
      <c r="G51" s="152"/>
      <c r="H51" s="31">
        <v>200</v>
      </c>
      <c r="I51" s="48"/>
      <c r="J51" s="48"/>
    </row>
    <row r="52" spans="1:10" ht="29.25" customHeight="1">
      <c r="A52" s="53" t="s">
        <v>116</v>
      </c>
      <c r="B52" s="63">
        <v>650</v>
      </c>
      <c r="C52" s="30">
        <v>1</v>
      </c>
      <c r="D52" s="33">
        <v>4</v>
      </c>
      <c r="E52" s="34">
        <v>4010204</v>
      </c>
      <c r="F52" s="29">
        <v>244</v>
      </c>
      <c r="G52" s="152"/>
      <c r="H52" s="31">
        <v>1682</v>
      </c>
      <c r="I52" s="48"/>
      <c r="J52" s="48"/>
    </row>
    <row r="53" spans="1:10" ht="12.75">
      <c r="A53" s="53" t="s">
        <v>117</v>
      </c>
      <c r="B53" s="63">
        <v>650</v>
      </c>
      <c r="C53" s="30">
        <v>1</v>
      </c>
      <c r="D53" s="33">
        <v>4</v>
      </c>
      <c r="E53" s="34">
        <v>4010204</v>
      </c>
      <c r="F53" s="29">
        <v>800</v>
      </c>
      <c r="G53" s="152"/>
      <c r="H53" s="31">
        <f>H54</f>
        <v>60</v>
      </c>
      <c r="I53" s="48"/>
      <c r="J53" s="48"/>
    </row>
    <row r="54" spans="1:10" ht="25.5">
      <c r="A54" s="53" t="s">
        <v>118</v>
      </c>
      <c r="B54" s="63">
        <v>650</v>
      </c>
      <c r="C54" s="30">
        <v>1</v>
      </c>
      <c r="D54" s="33">
        <v>4</v>
      </c>
      <c r="E54" s="34">
        <v>4010204</v>
      </c>
      <c r="F54" s="29">
        <v>850</v>
      </c>
      <c r="G54" s="152"/>
      <c r="H54" s="31">
        <v>60</v>
      </c>
      <c r="I54" s="48"/>
      <c r="J54" s="48"/>
    </row>
    <row r="55" spans="1:10" ht="25.5">
      <c r="A55" s="53" t="s">
        <v>119</v>
      </c>
      <c r="B55" s="63">
        <v>650</v>
      </c>
      <c r="C55" s="30">
        <v>1</v>
      </c>
      <c r="D55" s="33">
        <v>4</v>
      </c>
      <c r="E55" s="34">
        <v>4010204</v>
      </c>
      <c r="F55" s="29">
        <v>852</v>
      </c>
      <c r="G55" s="152"/>
      <c r="H55" s="31">
        <v>60</v>
      </c>
      <c r="I55" s="48"/>
      <c r="J55" s="48"/>
    </row>
    <row r="56" spans="1:10" ht="13.5" customHeight="1">
      <c r="A56" s="53" t="s">
        <v>14</v>
      </c>
      <c r="B56" s="63">
        <v>650</v>
      </c>
      <c r="C56" s="68">
        <v>1</v>
      </c>
      <c r="D56" s="69">
        <v>11</v>
      </c>
      <c r="E56" s="70"/>
      <c r="F56" s="71"/>
      <c r="G56" s="151">
        <f>G58</f>
        <v>0</v>
      </c>
      <c r="H56" s="73">
        <f>H58</f>
        <v>135</v>
      </c>
      <c r="I56" s="48"/>
      <c r="J56" s="48"/>
    </row>
    <row r="57" spans="1:10" ht="13.5" customHeight="1">
      <c r="A57" s="53" t="s">
        <v>140</v>
      </c>
      <c r="B57" s="63">
        <v>650</v>
      </c>
      <c r="C57" s="77">
        <v>1</v>
      </c>
      <c r="D57" s="78">
        <v>11</v>
      </c>
      <c r="E57" s="79">
        <v>4000000</v>
      </c>
      <c r="F57" s="71"/>
      <c r="G57" s="151"/>
      <c r="H57" s="73">
        <f>H58</f>
        <v>135</v>
      </c>
      <c r="I57" s="48"/>
      <c r="J57" s="48"/>
    </row>
    <row r="58" spans="1:10" ht="12.75">
      <c r="A58" s="53" t="s">
        <v>14</v>
      </c>
      <c r="B58" s="63">
        <v>650</v>
      </c>
      <c r="C58" s="30">
        <v>1</v>
      </c>
      <c r="D58" s="33">
        <v>11</v>
      </c>
      <c r="E58" s="34">
        <v>4080000</v>
      </c>
      <c r="F58" s="29"/>
      <c r="G58" s="152">
        <f>G59</f>
        <v>0</v>
      </c>
      <c r="H58" s="31">
        <f>H59</f>
        <v>135</v>
      </c>
      <c r="I58" s="48"/>
      <c r="J58" s="48"/>
    </row>
    <row r="59" spans="1:10" ht="24" customHeight="1">
      <c r="A59" s="53" t="s">
        <v>139</v>
      </c>
      <c r="B59" s="63">
        <v>650</v>
      </c>
      <c r="C59" s="30">
        <v>1</v>
      </c>
      <c r="D59" s="33">
        <v>11</v>
      </c>
      <c r="E59" s="34">
        <v>4080704</v>
      </c>
      <c r="F59" s="29"/>
      <c r="G59" s="152">
        <f>G60</f>
        <v>0</v>
      </c>
      <c r="H59" s="31">
        <f>H60</f>
        <v>135</v>
      </c>
      <c r="I59" s="48"/>
      <c r="J59" s="48"/>
    </row>
    <row r="60" spans="1:10" ht="12.75">
      <c r="A60" s="53" t="s">
        <v>117</v>
      </c>
      <c r="B60" s="63">
        <v>650</v>
      </c>
      <c r="C60" s="30">
        <v>1</v>
      </c>
      <c r="D60" s="33">
        <v>11</v>
      </c>
      <c r="E60" s="34">
        <v>4080704</v>
      </c>
      <c r="F60" s="29">
        <v>800</v>
      </c>
      <c r="G60" s="152">
        <v>0</v>
      </c>
      <c r="H60" s="31">
        <f>H61</f>
        <v>135</v>
      </c>
      <c r="I60" s="88"/>
      <c r="J60" s="48"/>
    </row>
    <row r="61" spans="1:10" ht="12.75">
      <c r="A61" s="53" t="s">
        <v>121</v>
      </c>
      <c r="B61" s="63">
        <v>650</v>
      </c>
      <c r="C61" s="30">
        <v>1</v>
      </c>
      <c r="D61" s="33">
        <v>11</v>
      </c>
      <c r="E61" s="34">
        <v>4080704</v>
      </c>
      <c r="F61" s="29">
        <v>870</v>
      </c>
      <c r="G61" s="152"/>
      <c r="H61" s="31">
        <v>135</v>
      </c>
      <c r="I61" s="88"/>
      <c r="J61" s="48"/>
    </row>
    <row r="62" spans="1:12" ht="12.75">
      <c r="A62" s="53" t="s">
        <v>15</v>
      </c>
      <c r="B62" s="63">
        <v>650</v>
      </c>
      <c r="C62" s="68">
        <v>1</v>
      </c>
      <c r="D62" s="69">
        <v>13</v>
      </c>
      <c r="E62" s="71"/>
      <c r="F62" s="71"/>
      <c r="G62" s="151" t="e">
        <f>#REF!+G66+#REF!</f>
        <v>#REF!</v>
      </c>
      <c r="H62" s="73">
        <f>H63</f>
        <v>4183.7</v>
      </c>
      <c r="I62" s="73"/>
      <c r="J62" s="73"/>
      <c r="K62" s="83"/>
      <c r="L62" s="83"/>
    </row>
    <row r="63" spans="1:12" ht="12.75">
      <c r="A63" s="53" t="s">
        <v>140</v>
      </c>
      <c r="B63" s="63">
        <v>650</v>
      </c>
      <c r="C63" s="77">
        <v>1</v>
      </c>
      <c r="D63" s="78">
        <v>13</v>
      </c>
      <c r="E63" s="63">
        <v>4000000</v>
      </c>
      <c r="F63" s="71"/>
      <c r="G63" s="151"/>
      <c r="H63" s="73">
        <f>H64</f>
        <v>4183.7</v>
      </c>
      <c r="I63" s="73"/>
      <c r="J63" s="73"/>
      <c r="K63" s="83"/>
      <c r="L63" s="83"/>
    </row>
    <row r="64" spans="1:12" ht="25.5">
      <c r="A64" s="53" t="s">
        <v>136</v>
      </c>
      <c r="B64" s="63">
        <v>650</v>
      </c>
      <c r="C64" s="77">
        <v>1</v>
      </c>
      <c r="D64" s="78">
        <v>13</v>
      </c>
      <c r="E64" s="63">
        <v>4010000</v>
      </c>
      <c r="F64" s="71"/>
      <c r="G64" s="151"/>
      <c r="H64" s="74">
        <f>H65</f>
        <v>4183.7</v>
      </c>
      <c r="I64" s="73"/>
      <c r="J64" s="73"/>
      <c r="K64" s="83"/>
      <c r="L64" s="83"/>
    </row>
    <row r="65" spans="1:12" ht="30" customHeight="1">
      <c r="A65" s="53" t="s">
        <v>141</v>
      </c>
      <c r="B65" s="63">
        <v>650</v>
      </c>
      <c r="C65" s="30">
        <v>1</v>
      </c>
      <c r="D65" s="33">
        <v>13</v>
      </c>
      <c r="E65" s="34">
        <v>4010240</v>
      </c>
      <c r="F65" s="71"/>
      <c r="G65" s="151"/>
      <c r="H65" s="74">
        <f>H66</f>
        <v>4183.7</v>
      </c>
      <c r="I65" s="73"/>
      <c r="J65" s="73"/>
      <c r="K65" s="83"/>
      <c r="L65" s="83"/>
    </row>
    <row r="66" spans="1:10" ht="40.5" customHeight="1">
      <c r="A66" s="53" t="s">
        <v>142</v>
      </c>
      <c r="B66" s="63">
        <v>650</v>
      </c>
      <c r="C66" s="30">
        <v>1</v>
      </c>
      <c r="D66" s="33">
        <v>13</v>
      </c>
      <c r="E66" s="34">
        <v>4010245</v>
      </c>
      <c r="F66" s="29"/>
      <c r="G66" s="152">
        <f>G70</f>
        <v>0</v>
      </c>
      <c r="H66" s="31">
        <f>H70+H74+H67</f>
        <v>4183.7</v>
      </c>
      <c r="I66" s="45"/>
      <c r="J66" s="48"/>
    </row>
    <row r="67" spans="1:10" ht="74.25" customHeight="1">
      <c r="A67" s="53" t="s">
        <v>110</v>
      </c>
      <c r="B67" s="63">
        <v>650</v>
      </c>
      <c r="C67" s="30">
        <v>1</v>
      </c>
      <c r="D67" s="33">
        <v>13</v>
      </c>
      <c r="E67" s="34">
        <v>4010245</v>
      </c>
      <c r="F67" s="29">
        <v>100</v>
      </c>
      <c r="G67" s="152"/>
      <c r="H67" s="31">
        <f>H68</f>
        <v>100</v>
      </c>
      <c r="I67" s="45"/>
      <c r="J67" s="48"/>
    </row>
    <row r="68" spans="1:10" ht="32.25" customHeight="1">
      <c r="A68" s="53" t="s">
        <v>111</v>
      </c>
      <c r="B68" s="63">
        <v>650</v>
      </c>
      <c r="C68" s="30">
        <v>1</v>
      </c>
      <c r="D68" s="33">
        <v>13</v>
      </c>
      <c r="E68" s="34">
        <v>4010245</v>
      </c>
      <c r="F68" s="29">
        <v>120</v>
      </c>
      <c r="G68" s="152"/>
      <c r="H68" s="31">
        <f>H69</f>
        <v>100</v>
      </c>
      <c r="I68" s="45"/>
      <c r="J68" s="48"/>
    </row>
    <row r="69" spans="1:10" ht="32.25" customHeight="1">
      <c r="A69" s="56" t="s">
        <v>113</v>
      </c>
      <c r="B69" s="63">
        <v>650</v>
      </c>
      <c r="C69" s="30">
        <v>1</v>
      </c>
      <c r="D69" s="33">
        <v>13</v>
      </c>
      <c r="E69" s="34">
        <v>4010245</v>
      </c>
      <c r="F69" s="29">
        <v>122</v>
      </c>
      <c r="G69" s="152"/>
      <c r="H69" s="31">
        <v>100</v>
      </c>
      <c r="I69" s="45"/>
      <c r="J69" s="48"/>
    </row>
    <row r="70" spans="1:10" ht="24" customHeight="1">
      <c r="A70" s="53" t="s">
        <v>114</v>
      </c>
      <c r="B70" s="63">
        <v>650</v>
      </c>
      <c r="C70" s="30">
        <v>1</v>
      </c>
      <c r="D70" s="33">
        <v>13</v>
      </c>
      <c r="E70" s="34">
        <v>4010245</v>
      </c>
      <c r="F70" s="29">
        <v>200</v>
      </c>
      <c r="G70" s="152"/>
      <c r="H70" s="31">
        <f>H71</f>
        <v>3265</v>
      </c>
      <c r="I70" s="45"/>
      <c r="J70" s="48"/>
    </row>
    <row r="71" spans="1:10" ht="24" customHeight="1">
      <c r="A71" s="56" t="s">
        <v>115</v>
      </c>
      <c r="B71" s="63">
        <v>650</v>
      </c>
      <c r="C71" s="30">
        <v>1</v>
      </c>
      <c r="D71" s="33">
        <v>13</v>
      </c>
      <c r="E71" s="34">
        <v>4010245</v>
      </c>
      <c r="F71" s="29">
        <v>240</v>
      </c>
      <c r="G71" s="152"/>
      <c r="H71" s="31">
        <f>H73+H72</f>
        <v>3265</v>
      </c>
      <c r="I71" s="45"/>
      <c r="J71" s="48"/>
    </row>
    <row r="72" spans="1:10" ht="24" customHeight="1">
      <c r="A72" s="56" t="s">
        <v>120</v>
      </c>
      <c r="B72" s="63">
        <v>650</v>
      </c>
      <c r="C72" s="30">
        <v>1</v>
      </c>
      <c r="D72" s="33">
        <v>13</v>
      </c>
      <c r="E72" s="34">
        <v>4010245</v>
      </c>
      <c r="F72" s="29">
        <v>242</v>
      </c>
      <c r="G72" s="152"/>
      <c r="H72" s="31">
        <v>100</v>
      </c>
      <c r="I72" s="45"/>
      <c r="J72" s="48"/>
    </row>
    <row r="73" spans="1:10" ht="24" customHeight="1">
      <c r="A73" s="53" t="s">
        <v>116</v>
      </c>
      <c r="B73" s="63">
        <v>650</v>
      </c>
      <c r="C73" s="30">
        <v>1</v>
      </c>
      <c r="D73" s="33">
        <v>13</v>
      </c>
      <c r="E73" s="34">
        <v>4010245</v>
      </c>
      <c r="F73" s="29">
        <v>244</v>
      </c>
      <c r="G73" s="152"/>
      <c r="H73" s="31">
        <v>3165</v>
      </c>
      <c r="I73" s="45"/>
      <c r="J73" s="48"/>
    </row>
    <row r="74" spans="1:10" ht="24" customHeight="1">
      <c r="A74" s="53" t="s">
        <v>117</v>
      </c>
      <c r="B74" s="63">
        <v>650</v>
      </c>
      <c r="C74" s="30">
        <v>1</v>
      </c>
      <c r="D74" s="33">
        <v>13</v>
      </c>
      <c r="E74" s="34">
        <v>4010245</v>
      </c>
      <c r="F74" s="29">
        <v>800</v>
      </c>
      <c r="G74" s="152"/>
      <c r="H74" s="31">
        <f>H77+H75</f>
        <v>818.7</v>
      </c>
      <c r="I74" s="45"/>
      <c r="J74" s="48"/>
    </row>
    <row r="75" spans="1:10" ht="18" customHeight="1">
      <c r="A75" s="53" t="s">
        <v>226</v>
      </c>
      <c r="B75" s="63">
        <v>650</v>
      </c>
      <c r="C75" s="30">
        <v>1</v>
      </c>
      <c r="D75" s="33">
        <v>13</v>
      </c>
      <c r="E75" s="34">
        <v>4010245</v>
      </c>
      <c r="F75" s="29">
        <v>830</v>
      </c>
      <c r="G75" s="152"/>
      <c r="H75" s="31">
        <f>H76</f>
        <v>778.7</v>
      </c>
      <c r="I75" s="45"/>
      <c r="J75" s="48"/>
    </row>
    <row r="76" spans="1:10" ht="24" customHeight="1">
      <c r="A76" s="53" t="s">
        <v>225</v>
      </c>
      <c r="B76" s="63">
        <v>650</v>
      </c>
      <c r="C76" s="30">
        <v>1</v>
      </c>
      <c r="D76" s="33">
        <v>13</v>
      </c>
      <c r="E76" s="34">
        <v>4010245</v>
      </c>
      <c r="F76" s="29">
        <v>831</v>
      </c>
      <c r="G76" s="152"/>
      <c r="H76" s="31">
        <v>778.7</v>
      </c>
      <c r="I76" s="45"/>
      <c r="J76" s="48"/>
    </row>
    <row r="77" spans="1:10" ht="22.5" customHeight="1">
      <c r="A77" s="53" t="s">
        <v>118</v>
      </c>
      <c r="B77" s="63">
        <v>650</v>
      </c>
      <c r="C77" s="30">
        <v>1</v>
      </c>
      <c r="D77" s="33">
        <v>13</v>
      </c>
      <c r="E77" s="34">
        <v>4010245</v>
      </c>
      <c r="F77" s="29">
        <v>850</v>
      </c>
      <c r="G77" s="152"/>
      <c r="H77" s="31">
        <f>H78</f>
        <v>40</v>
      </c>
      <c r="I77" s="45"/>
      <c r="J77" s="48"/>
    </row>
    <row r="78" spans="1:10" ht="24" customHeight="1">
      <c r="A78" s="53" t="s">
        <v>119</v>
      </c>
      <c r="B78" s="63">
        <v>650</v>
      </c>
      <c r="C78" s="30">
        <v>1</v>
      </c>
      <c r="D78" s="33">
        <v>13</v>
      </c>
      <c r="E78" s="34">
        <v>4010245</v>
      </c>
      <c r="F78" s="29">
        <v>852</v>
      </c>
      <c r="G78" s="152"/>
      <c r="H78" s="31">
        <v>40</v>
      </c>
      <c r="I78" s="45"/>
      <c r="J78" s="48"/>
    </row>
    <row r="79" spans="1:10" ht="17.25" customHeight="1">
      <c r="A79" s="53" t="s">
        <v>94</v>
      </c>
      <c r="B79" s="71">
        <v>650</v>
      </c>
      <c r="C79" s="68">
        <v>2</v>
      </c>
      <c r="D79" s="69"/>
      <c r="E79" s="70"/>
      <c r="F79" s="71"/>
      <c r="G79" s="151">
        <f>G80</f>
        <v>0</v>
      </c>
      <c r="H79" s="73">
        <f>H80</f>
        <v>780</v>
      </c>
      <c r="I79" s="73">
        <f aca="true" t="shared" si="0" ref="I79:J82">I80</f>
        <v>780</v>
      </c>
      <c r="J79" s="73">
        <f t="shared" si="0"/>
        <v>780</v>
      </c>
    </row>
    <row r="80" spans="1:10" ht="27.75" customHeight="1">
      <c r="A80" s="53" t="s">
        <v>97</v>
      </c>
      <c r="B80" s="63">
        <v>650</v>
      </c>
      <c r="C80" s="30">
        <v>2</v>
      </c>
      <c r="D80" s="33">
        <v>3</v>
      </c>
      <c r="E80" s="34"/>
      <c r="F80" s="29"/>
      <c r="G80" s="152">
        <f>G83</f>
        <v>0</v>
      </c>
      <c r="H80" s="31">
        <f>H81</f>
        <v>780</v>
      </c>
      <c r="I80" s="31">
        <f t="shared" si="0"/>
        <v>780</v>
      </c>
      <c r="J80" s="31">
        <f t="shared" si="0"/>
        <v>780</v>
      </c>
    </row>
    <row r="81" spans="1:10" ht="15" customHeight="1">
      <c r="A81" s="53" t="s">
        <v>140</v>
      </c>
      <c r="B81" s="63">
        <v>650</v>
      </c>
      <c r="C81" s="30">
        <v>2</v>
      </c>
      <c r="D81" s="33">
        <v>3</v>
      </c>
      <c r="E81" s="34">
        <v>4000000</v>
      </c>
      <c r="F81" s="29"/>
      <c r="G81" s="152"/>
      <c r="H81" s="31">
        <f>H82</f>
        <v>780</v>
      </c>
      <c r="I81" s="31">
        <f t="shared" si="0"/>
        <v>780</v>
      </c>
      <c r="J81" s="31">
        <f t="shared" si="0"/>
        <v>780</v>
      </c>
    </row>
    <row r="82" spans="1:10" ht="43.5" customHeight="1">
      <c r="A82" s="53" t="s">
        <v>143</v>
      </c>
      <c r="B82" s="63">
        <v>650</v>
      </c>
      <c r="C82" s="30">
        <v>2</v>
      </c>
      <c r="D82" s="33">
        <v>3</v>
      </c>
      <c r="E82" s="34">
        <v>4040000</v>
      </c>
      <c r="F82" s="29"/>
      <c r="G82" s="152"/>
      <c r="H82" s="31">
        <f>H83</f>
        <v>780</v>
      </c>
      <c r="I82" s="31">
        <f t="shared" si="0"/>
        <v>780</v>
      </c>
      <c r="J82" s="31">
        <f t="shared" si="0"/>
        <v>780</v>
      </c>
    </row>
    <row r="83" spans="1:10" ht="67.5" customHeight="1">
      <c r="A83" s="53" t="s">
        <v>144</v>
      </c>
      <c r="B83" s="63">
        <v>650</v>
      </c>
      <c r="C83" s="30">
        <v>2</v>
      </c>
      <c r="D83" s="33">
        <v>3</v>
      </c>
      <c r="E83" s="34">
        <v>4045118</v>
      </c>
      <c r="F83" s="29"/>
      <c r="G83" s="152">
        <f>G84</f>
        <v>0</v>
      </c>
      <c r="H83" s="31">
        <f>H84+H143</f>
        <v>780</v>
      </c>
      <c r="I83" s="31">
        <f>I84+I143</f>
        <v>780</v>
      </c>
      <c r="J83" s="31">
        <f>J84+J143</f>
        <v>780</v>
      </c>
    </row>
    <row r="84" spans="1:10" ht="77.25" customHeight="1">
      <c r="A84" s="53" t="s">
        <v>110</v>
      </c>
      <c r="B84" s="63">
        <v>650</v>
      </c>
      <c r="C84" s="30">
        <v>2</v>
      </c>
      <c r="D84" s="33">
        <v>3</v>
      </c>
      <c r="E84" s="34">
        <v>4045118</v>
      </c>
      <c r="F84" s="29">
        <v>100</v>
      </c>
      <c r="G84" s="152"/>
      <c r="H84" s="31">
        <f>H140</f>
        <v>718</v>
      </c>
      <c r="I84" s="31">
        <f>I140</f>
        <v>718</v>
      </c>
      <c r="J84" s="31">
        <f>J140</f>
        <v>718</v>
      </c>
    </row>
    <row r="85" spans="1:10" ht="0.75" customHeight="1" hidden="1">
      <c r="A85" s="53" t="s">
        <v>111</v>
      </c>
      <c r="B85" s="63">
        <v>650</v>
      </c>
      <c r="C85" s="30">
        <v>4</v>
      </c>
      <c r="D85" s="33"/>
      <c r="E85" s="34">
        <v>4045118</v>
      </c>
      <c r="F85" s="29"/>
      <c r="G85" s="152">
        <f>+G86</f>
        <v>0</v>
      </c>
      <c r="H85" s="31"/>
      <c r="I85" s="31"/>
      <c r="J85" s="31"/>
    </row>
    <row r="86" spans="1:10" ht="12.75" hidden="1">
      <c r="A86" s="53" t="s">
        <v>112</v>
      </c>
      <c r="B86" s="63">
        <v>650</v>
      </c>
      <c r="C86" s="30">
        <v>4</v>
      </c>
      <c r="D86" s="33">
        <v>12</v>
      </c>
      <c r="E86" s="34">
        <v>4045118</v>
      </c>
      <c r="F86" s="29"/>
      <c r="G86" s="152">
        <f>G87</f>
        <v>0</v>
      </c>
      <c r="H86" s="31"/>
      <c r="I86" s="31"/>
      <c r="J86" s="31"/>
    </row>
    <row r="87" spans="1:10" ht="25.5" hidden="1">
      <c r="A87" s="53" t="s">
        <v>83</v>
      </c>
      <c r="B87" s="63">
        <v>650</v>
      </c>
      <c r="C87" s="30">
        <v>4</v>
      </c>
      <c r="D87" s="33">
        <v>12</v>
      </c>
      <c r="E87" s="34">
        <v>4045118</v>
      </c>
      <c r="F87" s="29"/>
      <c r="G87" s="152">
        <f>G88</f>
        <v>0</v>
      </c>
      <c r="H87" s="31"/>
      <c r="I87" s="31"/>
      <c r="J87" s="31"/>
    </row>
    <row r="88" spans="1:10" ht="25.5" hidden="1">
      <c r="A88" s="53" t="s">
        <v>53</v>
      </c>
      <c r="B88" s="63">
        <v>650</v>
      </c>
      <c r="C88" s="30">
        <v>4</v>
      </c>
      <c r="D88" s="33">
        <v>12</v>
      </c>
      <c r="E88" s="34">
        <v>4045118</v>
      </c>
      <c r="F88" s="29">
        <v>500</v>
      </c>
      <c r="G88" s="152"/>
      <c r="H88" s="31"/>
      <c r="I88" s="31"/>
      <c r="J88" s="31"/>
    </row>
    <row r="89" spans="1:10" ht="38.25" hidden="1">
      <c r="A89" s="53" t="s">
        <v>54</v>
      </c>
      <c r="B89" s="63">
        <v>650</v>
      </c>
      <c r="C89" s="30">
        <v>4</v>
      </c>
      <c r="D89" s="33">
        <v>12</v>
      </c>
      <c r="E89" s="34">
        <v>4045118</v>
      </c>
      <c r="F89" s="29">
        <v>500</v>
      </c>
      <c r="G89" s="152"/>
      <c r="H89" s="31"/>
      <c r="I89" s="31"/>
      <c r="J89" s="31"/>
    </row>
    <row r="90" spans="1:10" ht="12.75" hidden="1">
      <c r="A90" s="54" t="s">
        <v>36</v>
      </c>
      <c r="B90" s="63">
        <v>650</v>
      </c>
      <c r="C90" s="38">
        <v>10</v>
      </c>
      <c r="D90" s="37"/>
      <c r="E90" s="34">
        <v>4045118</v>
      </c>
      <c r="F90" s="29"/>
      <c r="G90" s="152">
        <f>G91+G95+G101</f>
        <v>0</v>
      </c>
      <c r="H90" s="31"/>
      <c r="I90" s="31"/>
      <c r="J90" s="31"/>
    </row>
    <row r="91" spans="1:10" ht="12.75" hidden="1">
      <c r="A91" s="54" t="s">
        <v>37</v>
      </c>
      <c r="B91" s="63">
        <v>650</v>
      </c>
      <c r="C91" s="38">
        <v>10</v>
      </c>
      <c r="D91" s="33">
        <v>1</v>
      </c>
      <c r="E91" s="34">
        <v>4045118</v>
      </c>
      <c r="F91" s="29"/>
      <c r="G91" s="152">
        <f>G92</f>
        <v>0</v>
      </c>
      <c r="H91" s="31"/>
      <c r="I91" s="31"/>
      <c r="J91" s="31"/>
    </row>
    <row r="92" spans="1:10" ht="25.5" hidden="1">
      <c r="A92" s="53" t="s">
        <v>62</v>
      </c>
      <c r="B92" s="63">
        <v>650</v>
      </c>
      <c r="C92" s="30">
        <v>10</v>
      </c>
      <c r="D92" s="33">
        <v>1</v>
      </c>
      <c r="E92" s="34">
        <v>4045118</v>
      </c>
      <c r="F92" s="29"/>
      <c r="G92" s="152">
        <f>G93</f>
        <v>0</v>
      </c>
      <c r="H92" s="31"/>
      <c r="I92" s="31"/>
      <c r="J92" s="31"/>
    </row>
    <row r="93" spans="1:10" ht="38.25" hidden="1">
      <c r="A93" s="53" t="s">
        <v>63</v>
      </c>
      <c r="B93" s="63">
        <v>650</v>
      </c>
      <c r="C93" s="30">
        <v>10</v>
      </c>
      <c r="D93" s="33">
        <v>1</v>
      </c>
      <c r="E93" s="34">
        <v>4045118</v>
      </c>
      <c r="F93" s="29"/>
      <c r="G93" s="152">
        <f>G94</f>
        <v>0</v>
      </c>
      <c r="H93" s="31"/>
      <c r="I93" s="31"/>
      <c r="J93" s="31"/>
    </row>
    <row r="94" spans="1:10" ht="12.75" hidden="1">
      <c r="A94" s="53" t="s">
        <v>55</v>
      </c>
      <c r="B94" s="63">
        <v>650</v>
      </c>
      <c r="C94" s="30">
        <v>10</v>
      </c>
      <c r="D94" s="33">
        <v>1</v>
      </c>
      <c r="E94" s="34">
        <v>4045118</v>
      </c>
      <c r="F94" s="29">
        <v>5</v>
      </c>
      <c r="G94" s="152"/>
      <c r="H94" s="31"/>
      <c r="I94" s="31"/>
      <c r="J94" s="31"/>
    </row>
    <row r="95" spans="1:10" ht="12.75" hidden="1">
      <c r="A95" s="53" t="s">
        <v>66</v>
      </c>
      <c r="B95" s="63">
        <v>650</v>
      </c>
      <c r="C95" s="30">
        <v>10</v>
      </c>
      <c r="D95" s="33">
        <v>3</v>
      </c>
      <c r="E95" s="34">
        <v>4045118</v>
      </c>
      <c r="F95" s="29"/>
      <c r="G95" s="152">
        <f>G96</f>
        <v>0</v>
      </c>
      <c r="H95" s="31"/>
      <c r="I95" s="31"/>
      <c r="J95" s="31"/>
    </row>
    <row r="96" spans="1:10" ht="12.75" hidden="1">
      <c r="A96" s="53" t="s">
        <v>68</v>
      </c>
      <c r="B96" s="63">
        <v>650</v>
      </c>
      <c r="C96" s="30">
        <v>10</v>
      </c>
      <c r="D96" s="33">
        <v>3</v>
      </c>
      <c r="E96" s="34">
        <v>4045118</v>
      </c>
      <c r="F96" s="29"/>
      <c r="G96" s="152">
        <f>G99+G97</f>
        <v>0</v>
      </c>
      <c r="H96" s="31"/>
      <c r="I96" s="31"/>
      <c r="J96" s="31"/>
    </row>
    <row r="97" spans="1:10" ht="25.5" hidden="1">
      <c r="A97" s="53" t="s">
        <v>67</v>
      </c>
      <c r="B97" s="63">
        <v>650</v>
      </c>
      <c r="C97" s="30">
        <v>10</v>
      </c>
      <c r="D97" s="33">
        <v>3</v>
      </c>
      <c r="E97" s="34">
        <v>4045118</v>
      </c>
      <c r="F97" s="29"/>
      <c r="G97" s="152">
        <f>G98</f>
        <v>0</v>
      </c>
      <c r="H97" s="31"/>
      <c r="I97" s="31"/>
      <c r="J97" s="31"/>
    </row>
    <row r="98" spans="1:10" ht="12.75" hidden="1">
      <c r="A98" s="53" t="s">
        <v>0</v>
      </c>
      <c r="B98" s="63">
        <v>650</v>
      </c>
      <c r="C98" s="30">
        <v>10</v>
      </c>
      <c r="D98" s="33">
        <v>3</v>
      </c>
      <c r="E98" s="34">
        <v>4045118</v>
      </c>
      <c r="F98" s="29">
        <v>5</v>
      </c>
      <c r="G98" s="152"/>
      <c r="H98" s="31"/>
      <c r="I98" s="31"/>
      <c r="J98" s="31"/>
    </row>
    <row r="99" spans="1:10" ht="38.25" hidden="1">
      <c r="A99" s="53" t="s">
        <v>59</v>
      </c>
      <c r="B99" s="63">
        <v>650</v>
      </c>
      <c r="C99" s="30">
        <v>10</v>
      </c>
      <c r="D99" s="33">
        <v>3</v>
      </c>
      <c r="E99" s="34">
        <v>4045118</v>
      </c>
      <c r="F99" s="29"/>
      <c r="G99" s="152">
        <f>G100</f>
        <v>0</v>
      </c>
      <c r="H99" s="31"/>
      <c r="I99" s="31"/>
      <c r="J99" s="31"/>
    </row>
    <row r="100" spans="1:10" ht="12.75" hidden="1">
      <c r="A100" s="53" t="s">
        <v>46</v>
      </c>
      <c r="B100" s="63">
        <v>650</v>
      </c>
      <c r="C100" s="30">
        <v>10</v>
      </c>
      <c r="D100" s="33">
        <v>3</v>
      </c>
      <c r="E100" s="34">
        <v>4045118</v>
      </c>
      <c r="F100" s="29">
        <v>5</v>
      </c>
      <c r="G100" s="152"/>
      <c r="H100" s="31"/>
      <c r="I100" s="31"/>
      <c r="J100" s="31"/>
    </row>
    <row r="101" spans="1:10" ht="25.5" hidden="1">
      <c r="A101" s="53" t="s">
        <v>95</v>
      </c>
      <c r="B101" s="63">
        <v>650</v>
      </c>
      <c r="C101" s="30">
        <v>10</v>
      </c>
      <c r="D101" s="33">
        <v>6</v>
      </c>
      <c r="E101" s="34">
        <v>4045118</v>
      </c>
      <c r="F101" s="29"/>
      <c r="G101" s="152">
        <f>G102</f>
        <v>0</v>
      </c>
      <c r="H101" s="31"/>
      <c r="I101" s="31"/>
      <c r="J101" s="31"/>
    </row>
    <row r="102" spans="1:10" ht="63.75" hidden="1">
      <c r="A102" s="53" t="s">
        <v>43</v>
      </c>
      <c r="B102" s="63">
        <v>650</v>
      </c>
      <c r="C102" s="30">
        <v>10</v>
      </c>
      <c r="D102" s="33">
        <v>6</v>
      </c>
      <c r="E102" s="34">
        <v>4045118</v>
      </c>
      <c r="F102" s="29"/>
      <c r="G102" s="152">
        <f>G103</f>
        <v>0</v>
      </c>
      <c r="H102" s="31"/>
      <c r="I102" s="31"/>
      <c r="J102" s="31"/>
    </row>
    <row r="103" spans="1:10" ht="0.75" customHeight="1" hidden="1">
      <c r="A103" s="53" t="s">
        <v>44</v>
      </c>
      <c r="B103" s="63">
        <v>650</v>
      </c>
      <c r="C103" s="30">
        <v>10</v>
      </c>
      <c r="D103" s="33">
        <v>6</v>
      </c>
      <c r="E103" s="34">
        <v>4045118</v>
      </c>
      <c r="F103" s="29"/>
      <c r="G103" s="152">
        <f>G104</f>
        <v>0</v>
      </c>
      <c r="H103" s="31"/>
      <c r="I103" s="31"/>
      <c r="J103" s="31"/>
    </row>
    <row r="104" spans="1:10" ht="25.5" hidden="1">
      <c r="A104" s="53" t="s">
        <v>88</v>
      </c>
      <c r="B104" s="63">
        <v>650</v>
      </c>
      <c r="C104" s="30">
        <v>10</v>
      </c>
      <c r="D104" s="33">
        <v>6</v>
      </c>
      <c r="E104" s="34">
        <v>4045118</v>
      </c>
      <c r="F104" s="29">
        <v>500</v>
      </c>
      <c r="G104" s="152"/>
      <c r="H104" s="31"/>
      <c r="I104" s="31"/>
      <c r="J104" s="31"/>
    </row>
    <row r="105" spans="1:10" ht="25.5" hidden="1">
      <c r="A105" s="52" t="s">
        <v>47</v>
      </c>
      <c r="B105" s="63">
        <v>650</v>
      </c>
      <c r="C105" s="40"/>
      <c r="D105" s="39"/>
      <c r="E105" s="34">
        <v>4045118</v>
      </c>
      <c r="F105" s="39"/>
      <c r="G105" s="154">
        <f>G106+G114+G126</f>
        <v>0</v>
      </c>
      <c r="H105" s="44"/>
      <c r="I105" s="44"/>
      <c r="J105" s="44"/>
    </row>
    <row r="106" spans="1:10" ht="12.75" hidden="1">
      <c r="A106" s="53" t="s">
        <v>6</v>
      </c>
      <c r="B106" s="63">
        <v>650</v>
      </c>
      <c r="C106" s="30">
        <v>1</v>
      </c>
      <c r="D106" s="33"/>
      <c r="E106" s="34">
        <v>4045118</v>
      </c>
      <c r="F106" s="29"/>
      <c r="G106" s="152">
        <f>G107</f>
        <v>0</v>
      </c>
      <c r="H106" s="31"/>
      <c r="I106" s="31"/>
      <c r="J106" s="31"/>
    </row>
    <row r="107" spans="1:10" ht="12.75" hidden="1">
      <c r="A107" s="53" t="s">
        <v>15</v>
      </c>
      <c r="B107" s="63">
        <v>650</v>
      </c>
      <c r="C107" s="30">
        <v>1</v>
      </c>
      <c r="D107" s="33">
        <v>14</v>
      </c>
      <c r="E107" s="34">
        <v>4045118</v>
      </c>
      <c r="F107" s="29"/>
      <c r="G107" s="152">
        <f>G108+G111</f>
        <v>0</v>
      </c>
      <c r="H107" s="31"/>
      <c r="I107" s="31"/>
      <c r="J107" s="31"/>
    </row>
    <row r="108" spans="1:10" ht="51" hidden="1">
      <c r="A108" s="54" t="s">
        <v>56</v>
      </c>
      <c r="B108" s="63">
        <v>650</v>
      </c>
      <c r="C108" s="30">
        <v>1</v>
      </c>
      <c r="D108" s="33">
        <v>14</v>
      </c>
      <c r="E108" s="34">
        <v>4045118</v>
      </c>
      <c r="F108" s="29"/>
      <c r="G108" s="152">
        <f>G109</f>
        <v>0</v>
      </c>
      <c r="H108" s="31"/>
      <c r="I108" s="31"/>
      <c r="J108" s="31"/>
    </row>
    <row r="109" spans="1:10" ht="51" hidden="1">
      <c r="A109" s="55" t="s">
        <v>48</v>
      </c>
      <c r="B109" s="63">
        <v>650</v>
      </c>
      <c r="C109" s="30">
        <v>1</v>
      </c>
      <c r="D109" s="33">
        <v>14</v>
      </c>
      <c r="E109" s="34">
        <v>4045118</v>
      </c>
      <c r="F109" s="29"/>
      <c r="G109" s="152">
        <f>G110</f>
        <v>0</v>
      </c>
      <c r="H109" s="31"/>
      <c r="I109" s="31"/>
      <c r="J109" s="31"/>
    </row>
    <row r="110" spans="1:10" ht="25.5" hidden="1">
      <c r="A110" s="53" t="s">
        <v>81</v>
      </c>
      <c r="B110" s="63">
        <v>650</v>
      </c>
      <c r="C110" s="30">
        <v>1</v>
      </c>
      <c r="D110" s="33">
        <v>14</v>
      </c>
      <c r="E110" s="34">
        <v>4045118</v>
      </c>
      <c r="F110" s="29">
        <v>500</v>
      </c>
      <c r="G110" s="152"/>
      <c r="H110" s="31"/>
      <c r="I110" s="31"/>
      <c r="J110" s="31"/>
    </row>
    <row r="111" spans="1:10" ht="38.25" hidden="1">
      <c r="A111" s="55" t="s">
        <v>45</v>
      </c>
      <c r="B111" s="63">
        <v>650</v>
      </c>
      <c r="C111" s="30">
        <v>1</v>
      </c>
      <c r="D111" s="33">
        <v>14</v>
      </c>
      <c r="E111" s="34">
        <v>4045118</v>
      </c>
      <c r="F111" s="29"/>
      <c r="G111" s="152">
        <f>G112</f>
        <v>0</v>
      </c>
      <c r="H111" s="31"/>
      <c r="I111" s="31"/>
      <c r="J111" s="31"/>
    </row>
    <row r="112" spans="1:10" ht="25.5" hidden="1">
      <c r="A112" s="55" t="s">
        <v>49</v>
      </c>
      <c r="B112" s="63">
        <v>650</v>
      </c>
      <c r="C112" s="30">
        <v>1</v>
      </c>
      <c r="D112" s="33">
        <v>14</v>
      </c>
      <c r="E112" s="34">
        <v>4045118</v>
      </c>
      <c r="F112" s="29"/>
      <c r="G112" s="152">
        <f>G113</f>
        <v>0</v>
      </c>
      <c r="H112" s="31"/>
      <c r="I112" s="31"/>
      <c r="J112" s="31"/>
    </row>
    <row r="113" spans="1:10" ht="25.5" hidden="1">
      <c r="A113" s="53" t="s">
        <v>81</v>
      </c>
      <c r="B113" s="63">
        <v>650</v>
      </c>
      <c r="C113" s="30">
        <v>1</v>
      </c>
      <c r="D113" s="33">
        <v>14</v>
      </c>
      <c r="E113" s="34">
        <v>4045118</v>
      </c>
      <c r="F113" s="29">
        <v>500</v>
      </c>
      <c r="G113" s="152"/>
      <c r="H113" s="31"/>
      <c r="I113" s="31"/>
      <c r="J113" s="31"/>
    </row>
    <row r="114" spans="1:10" ht="12.75" hidden="1">
      <c r="A114" s="53" t="s">
        <v>19</v>
      </c>
      <c r="B114" s="63">
        <v>650</v>
      </c>
      <c r="C114" s="30">
        <v>4</v>
      </c>
      <c r="D114" s="33"/>
      <c r="E114" s="34">
        <v>4045118</v>
      </c>
      <c r="F114" s="29"/>
      <c r="G114" s="152">
        <f>G120+G115</f>
        <v>0</v>
      </c>
      <c r="H114" s="31"/>
      <c r="I114" s="31"/>
      <c r="J114" s="31"/>
    </row>
    <row r="115" spans="1:10" ht="12.75" hidden="1">
      <c r="A115" s="53" t="s">
        <v>20</v>
      </c>
      <c r="B115" s="63">
        <v>650</v>
      </c>
      <c r="C115" s="30">
        <v>4</v>
      </c>
      <c r="D115" s="33">
        <v>5</v>
      </c>
      <c r="E115" s="34">
        <v>4045118</v>
      </c>
      <c r="F115" s="29"/>
      <c r="G115" s="152">
        <f>G116</f>
        <v>0</v>
      </c>
      <c r="H115" s="31"/>
      <c r="I115" s="31"/>
      <c r="J115" s="31"/>
    </row>
    <row r="116" spans="1:10" ht="25.5" hidden="1">
      <c r="A116" s="53" t="s">
        <v>83</v>
      </c>
      <c r="B116" s="63">
        <v>650</v>
      </c>
      <c r="C116" s="30">
        <v>4</v>
      </c>
      <c r="D116" s="33">
        <v>5</v>
      </c>
      <c r="E116" s="34">
        <v>4045118</v>
      </c>
      <c r="F116" s="29"/>
      <c r="G116" s="152">
        <f>G117</f>
        <v>0</v>
      </c>
      <c r="H116" s="31"/>
      <c r="I116" s="31"/>
      <c r="J116" s="31"/>
    </row>
    <row r="117" spans="1:10" ht="51" hidden="1">
      <c r="A117" s="53" t="s">
        <v>71</v>
      </c>
      <c r="B117" s="63">
        <v>650</v>
      </c>
      <c r="C117" s="30">
        <v>4</v>
      </c>
      <c r="D117" s="33">
        <v>5</v>
      </c>
      <c r="E117" s="34">
        <v>4045118</v>
      </c>
      <c r="F117" s="29"/>
      <c r="G117" s="152">
        <f>G118+G119</f>
        <v>0</v>
      </c>
      <c r="H117" s="31"/>
      <c r="I117" s="31"/>
      <c r="J117" s="31"/>
    </row>
    <row r="118" spans="1:10" ht="12.75" hidden="1">
      <c r="A118" s="53" t="s">
        <v>84</v>
      </c>
      <c r="B118" s="63">
        <v>650</v>
      </c>
      <c r="C118" s="30">
        <v>4</v>
      </c>
      <c r="D118" s="33">
        <v>5</v>
      </c>
      <c r="E118" s="34">
        <v>4045118</v>
      </c>
      <c r="F118" s="29">
        <v>3</v>
      </c>
      <c r="G118" s="152"/>
      <c r="H118" s="31"/>
      <c r="I118" s="31"/>
      <c r="J118" s="31"/>
    </row>
    <row r="119" spans="1:10" ht="25.5" hidden="1">
      <c r="A119" s="53" t="s">
        <v>85</v>
      </c>
      <c r="B119" s="63">
        <v>650</v>
      </c>
      <c r="C119" s="30">
        <v>4</v>
      </c>
      <c r="D119" s="33">
        <v>5</v>
      </c>
      <c r="E119" s="34">
        <v>4045118</v>
      </c>
      <c r="F119" s="29">
        <v>342</v>
      </c>
      <c r="G119" s="152"/>
      <c r="H119" s="31"/>
      <c r="I119" s="31"/>
      <c r="J119" s="31"/>
    </row>
    <row r="120" spans="1:10" ht="25.5" hidden="1">
      <c r="A120" s="53" t="s">
        <v>50</v>
      </c>
      <c r="B120" s="63">
        <v>650</v>
      </c>
      <c r="C120" s="30">
        <v>4</v>
      </c>
      <c r="D120" s="33">
        <v>12</v>
      </c>
      <c r="E120" s="34">
        <v>4045118</v>
      </c>
      <c r="F120" s="29"/>
      <c r="G120" s="152">
        <f>G121+G124</f>
        <v>0</v>
      </c>
      <c r="H120" s="31"/>
      <c r="I120" s="31"/>
      <c r="J120" s="31"/>
    </row>
    <row r="121" spans="1:10" ht="25.5" hidden="1">
      <c r="A121" s="53" t="s">
        <v>51</v>
      </c>
      <c r="B121" s="63">
        <v>650</v>
      </c>
      <c r="C121" s="30">
        <v>4</v>
      </c>
      <c r="D121" s="33">
        <v>12</v>
      </c>
      <c r="E121" s="34">
        <v>4045118</v>
      </c>
      <c r="F121" s="29"/>
      <c r="G121" s="152">
        <f>G122</f>
        <v>0</v>
      </c>
      <c r="H121" s="31"/>
      <c r="I121" s="31"/>
      <c r="J121" s="31"/>
    </row>
    <row r="122" spans="1:10" ht="0.75" customHeight="1" hidden="1">
      <c r="A122" s="53" t="s">
        <v>91</v>
      </c>
      <c r="B122" s="63">
        <v>650</v>
      </c>
      <c r="C122" s="30">
        <v>4</v>
      </c>
      <c r="D122" s="33">
        <v>12</v>
      </c>
      <c r="E122" s="34">
        <v>4045118</v>
      </c>
      <c r="F122" s="29"/>
      <c r="G122" s="152">
        <f>G123</f>
        <v>0</v>
      </c>
      <c r="H122" s="31"/>
      <c r="I122" s="31"/>
      <c r="J122" s="31"/>
    </row>
    <row r="123" spans="1:10" ht="25.5" hidden="1">
      <c r="A123" s="53" t="s">
        <v>69</v>
      </c>
      <c r="B123" s="63">
        <v>650</v>
      </c>
      <c r="C123" s="30">
        <v>4</v>
      </c>
      <c r="D123" s="33">
        <v>12</v>
      </c>
      <c r="E123" s="34">
        <v>4045118</v>
      </c>
      <c r="F123" s="29">
        <v>500</v>
      </c>
      <c r="G123" s="152"/>
      <c r="H123" s="31"/>
      <c r="I123" s="31"/>
      <c r="J123" s="31"/>
    </row>
    <row r="124" spans="1:10" ht="25.5" hidden="1">
      <c r="A124" s="53" t="s">
        <v>52</v>
      </c>
      <c r="B124" s="63">
        <v>650</v>
      </c>
      <c r="C124" s="30">
        <v>4</v>
      </c>
      <c r="D124" s="33">
        <v>12</v>
      </c>
      <c r="E124" s="34">
        <v>4045118</v>
      </c>
      <c r="F124" s="29"/>
      <c r="G124" s="152">
        <f>G125</f>
        <v>0</v>
      </c>
      <c r="H124" s="31"/>
      <c r="I124" s="31"/>
      <c r="J124" s="31"/>
    </row>
    <row r="125" spans="1:10" ht="25.5" hidden="1">
      <c r="A125" s="53" t="s">
        <v>73</v>
      </c>
      <c r="B125" s="63">
        <v>650</v>
      </c>
      <c r="C125" s="30">
        <v>4</v>
      </c>
      <c r="D125" s="33">
        <v>12</v>
      </c>
      <c r="E125" s="34">
        <v>4045118</v>
      </c>
      <c r="F125" s="29">
        <v>500</v>
      </c>
      <c r="G125" s="152"/>
      <c r="H125" s="31"/>
      <c r="I125" s="31"/>
      <c r="J125" s="31"/>
    </row>
    <row r="126" spans="1:10" ht="12.75" hidden="1">
      <c r="A126" s="54" t="s">
        <v>25</v>
      </c>
      <c r="B126" s="63">
        <v>650</v>
      </c>
      <c r="C126" s="30">
        <v>7</v>
      </c>
      <c r="D126" s="33"/>
      <c r="E126" s="34">
        <v>4045118</v>
      </c>
      <c r="F126" s="29"/>
      <c r="G126" s="152">
        <f>G127</f>
        <v>0</v>
      </c>
      <c r="H126" s="31"/>
      <c r="I126" s="31"/>
      <c r="J126" s="31"/>
    </row>
    <row r="127" spans="1:10" ht="12.75" hidden="1">
      <c r="A127" s="53" t="s">
        <v>26</v>
      </c>
      <c r="B127" s="63">
        <v>650</v>
      </c>
      <c r="C127" s="30">
        <v>7</v>
      </c>
      <c r="D127" s="33">
        <v>2</v>
      </c>
      <c r="E127" s="34">
        <v>4045118</v>
      </c>
      <c r="F127" s="29"/>
      <c r="G127" s="152">
        <f>G128</f>
        <v>0</v>
      </c>
      <c r="H127" s="31"/>
      <c r="I127" s="31"/>
      <c r="J127" s="31"/>
    </row>
    <row r="128" spans="1:10" ht="12.75" hidden="1">
      <c r="A128" s="54" t="s">
        <v>70</v>
      </c>
      <c r="B128" s="63">
        <v>650</v>
      </c>
      <c r="C128" s="30">
        <v>7</v>
      </c>
      <c r="D128" s="33">
        <v>2</v>
      </c>
      <c r="E128" s="34">
        <v>4045118</v>
      </c>
      <c r="F128" s="29"/>
      <c r="G128" s="152">
        <f>G129</f>
        <v>0</v>
      </c>
      <c r="H128" s="31"/>
      <c r="I128" s="31"/>
      <c r="J128" s="31"/>
    </row>
    <row r="129" spans="1:10" ht="12.75" hidden="1">
      <c r="A129" s="54" t="s">
        <v>84</v>
      </c>
      <c r="B129" s="63">
        <v>650</v>
      </c>
      <c r="C129" s="30">
        <v>7</v>
      </c>
      <c r="D129" s="33">
        <v>2</v>
      </c>
      <c r="E129" s="34">
        <v>4045118</v>
      </c>
      <c r="F129" s="29">
        <v>3</v>
      </c>
      <c r="G129" s="152"/>
      <c r="H129" s="31"/>
      <c r="I129" s="31"/>
      <c r="J129" s="31"/>
    </row>
    <row r="130" spans="1:10" ht="39" customHeight="1" hidden="1">
      <c r="A130" s="52" t="s">
        <v>86</v>
      </c>
      <c r="B130" s="63">
        <v>650</v>
      </c>
      <c r="C130" s="40"/>
      <c r="D130" s="41"/>
      <c r="E130" s="34">
        <v>4045118</v>
      </c>
      <c r="F130" s="39"/>
      <c r="G130" s="154">
        <f>G131</f>
        <v>0</v>
      </c>
      <c r="H130" s="44"/>
      <c r="I130" s="44"/>
      <c r="J130" s="44"/>
    </row>
    <row r="131" spans="1:10" ht="12.75" customHeight="1" hidden="1">
      <c r="A131" s="53" t="s">
        <v>6</v>
      </c>
      <c r="B131" s="63">
        <v>650</v>
      </c>
      <c r="C131" s="30">
        <v>1</v>
      </c>
      <c r="D131" s="33"/>
      <c r="E131" s="34">
        <v>4045118</v>
      </c>
      <c r="F131" s="29"/>
      <c r="G131" s="152">
        <f>G132+G137</f>
        <v>0</v>
      </c>
      <c r="H131" s="31"/>
      <c r="I131" s="31"/>
      <c r="J131" s="31"/>
    </row>
    <row r="132" spans="1:10" ht="51" hidden="1">
      <c r="A132" s="53" t="s">
        <v>87</v>
      </c>
      <c r="B132" s="63">
        <v>650</v>
      </c>
      <c r="C132" s="30">
        <v>1</v>
      </c>
      <c r="D132" s="33">
        <v>7</v>
      </c>
      <c r="E132" s="34">
        <v>4045118</v>
      </c>
      <c r="F132" s="29"/>
      <c r="G132" s="152">
        <f>G133+G135</f>
        <v>0</v>
      </c>
      <c r="H132" s="31"/>
      <c r="I132" s="31"/>
      <c r="J132" s="31"/>
    </row>
    <row r="133" spans="1:10" ht="12.75" hidden="1">
      <c r="A133" s="53" t="s">
        <v>44</v>
      </c>
      <c r="B133" s="63">
        <v>650</v>
      </c>
      <c r="C133" s="30">
        <v>1</v>
      </c>
      <c r="D133" s="33">
        <v>7</v>
      </c>
      <c r="E133" s="34">
        <v>4045118</v>
      </c>
      <c r="F133" s="29"/>
      <c r="G133" s="152">
        <f>G134</f>
        <v>0</v>
      </c>
      <c r="H133" s="31"/>
      <c r="I133" s="31"/>
      <c r="J133" s="31"/>
    </row>
    <row r="134" spans="1:10" ht="28.5" customHeight="1" hidden="1">
      <c r="A134" s="53" t="s">
        <v>88</v>
      </c>
      <c r="B134" s="63">
        <v>650</v>
      </c>
      <c r="C134" s="30">
        <v>1</v>
      </c>
      <c r="D134" s="33">
        <v>7</v>
      </c>
      <c r="E134" s="34">
        <v>4045118</v>
      </c>
      <c r="F134" s="29">
        <v>500</v>
      </c>
      <c r="G134" s="152"/>
      <c r="H134" s="31"/>
      <c r="I134" s="31"/>
      <c r="J134" s="31"/>
    </row>
    <row r="135" spans="1:10" ht="25.5" hidden="1">
      <c r="A135" s="53" t="s">
        <v>89</v>
      </c>
      <c r="B135" s="63">
        <v>650</v>
      </c>
      <c r="C135" s="30">
        <v>1</v>
      </c>
      <c r="D135" s="33">
        <v>7</v>
      </c>
      <c r="E135" s="34">
        <v>4045118</v>
      </c>
      <c r="F135" s="29"/>
      <c r="G135" s="152">
        <f>G136</f>
        <v>0</v>
      </c>
      <c r="H135" s="31"/>
      <c r="I135" s="31"/>
      <c r="J135" s="31"/>
    </row>
    <row r="136" spans="1:10" ht="25.5" hidden="1">
      <c r="A136" s="53" t="s">
        <v>90</v>
      </c>
      <c r="B136" s="63">
        <v>650</v>
      </c>
      <c r="C136" s="30">
        <v>1</v>
      </c>
      <c r="D136" s="33">
        <v>7</v>
      </c>
      <c r="E136" s="34">
        <v>4045118</v>
      </c>
      <c r="F136" s="29">
        <v>500</v>
      </c>
      <c r="G136" s="152"/>
      <c r="H136" s="31"/>
      <c r="I136" s="31"/>
      <c r="J136" s="31"/>
    </row>
    <row r="137" spans="1:10" ht="12.75" hidden="1">
      <c r="A137" s="53" t="s">
        <v>60</v>
      </c>
      <c r="B137" s="63">
        <v>650</v>
      </c>
      <c r="C137" s="30">
        <v>1</v>
      </c>
      <c r="D137" s="33">
        <v>7</v>
      </c>
      <c r="E137" s="34">
        <v>4045118</v>
      </c>
      <c r="F137" s="29"/>
      <c r="G137" s="152">
        <f>G138+G140</f>
        <v>0</v>
      </c>
      <c r="H137" s="31"/>
      <c r="I137" s="31"/>
      <c r="J137" s="31"/>
    </row>
    <row r="138" spans="1:10" ht="38.25" hidden="1">
      <c r="A138" s="53" t="s">
        <v>72</v>
      </c>
      <c r="B138" s="63">
        <v>650</v>
      </c>
      <c r="C138" s="30">
        <v>1</v>
      </c>
      <c r="D138" s="33">
        <v>7</v>
      </c>
      <c r="E138" s="34">
        <v>4045118</v>
      </c>
      <c r="F138" s="29"/>
      <c r="G138" s="152">
        <f>G139</f>
        <v>0</v>
      </c>
      <c r="H138" s="31"/>
      <c r="I138" s="31"/>
      <c r="J138" s="31"/>
    </row>
    <row r="139" spans="1:10" ht="21.75" customHeight="1" hidden="1">
      <c r="A139" s="53" t="s">
        <v>90</v>
      </c>
      <c r="B139" s="63">
        <v>650</v>
      </c>
      <c r="C139" s="30">
        <v>1</v>
      </c>
      <c r="D139" s="33">
        <v>7</v>
      </c>
      <c r="E139" s="34">
        <v>4045118</v>
      </c>
      <c r="F139" s="29">
        <v>500</v>
      </c>
      <c r="G139" s="152"/>
      <c r="H139" s="31"/>
      <c r="I139" s="31"/>
      <c r="J139" s="31"/>
    </row>
    <row r="140" spans="1:10" ht="26.25" customHeight="1">
      <c r="A140" s="53" t="s">
        <v>111</v>
      </c>
      <c r="B140" s="63">
        <v>650</v>
      </c>
      <c r="C140" s="30">
        <v>2</v>
      </c>
      <c r="D140" s="33">
        <v>3</v>
      </c>
      <c r="E140" s="34">
        <v>4045118</v>
      </c>
      <c r="F140" s="29">
        <v>120</v>
      </c>
      <c r="G140" s="152">
        <f>G141</f>
        <v>0</v>
      </c>
      <c r="H140" s="31">
        <f>H142+H141</f>
        <v>718</v>
      </c>
      <c r="I140" s="31">
        <f>I142+I141</f>
        <v>718</v>
      </c>
      <c r="J140" s="31">
        <f>J142+J141</f>
        <v>718</v>
      </c>
    </row>
    <row r="141" spans="1:10" ht="38.25" customHeight="1">
      <c r="A141" s="53" t="s">
        <v>175</v>
      </c>
      <c r="B141" s="63">
        <v>650</v>
      </c>
      <c r="C141" s="30">
        <v>2</v>
      </c>
      <c r="D141" s="33">
        <v>3</v>
      </c>
      <c r="E141" s="34">
        <v>4045118</v>
      </c>
      <c r="F141" s="29">
        <v>121</v>
      </c>
      <c r="G141" s="152"/>
      <c r="H141" s="31">
        <v>705</v>
      </c>
      <c r="I141" s="31">
        <v>705</v>
      </c>
      <c r="J141" s="31">
        <v>705</v>
      </c>
    </row>
    <row r="142" spans="1:10" ht="25.5">
      <c r="A142" s="56" t="s">
        <v>113</v>
      </c>
      <c r="B142" s="63">
        <v>650</v>
      </c>
      <c r="C142" s="30">
        <v>2</v>
      </c>
      <c r="D142" s="33">
        <v>3</v>
      </c>
      <c r="E142" s="34">
        <v>4045118</v>
      </c>
      <c r="F142" s="29">
        <v>122</v>
      </c>
      <c r="G142" s="150"/>
      <c r="H142" s="74">
        <v>13</v>
      </c>
      <c r="I142" s="74">
        <v>13</v>
      </c>
      <c r="J142" s="74">
        <v>13</v>
      </c>
    </row>
    <row r="143" spans="1:10" ht="26.25" customHeight="1">
      <c r="A143" s="53" t="s">
        <v>114</v>
      </c>
      <c r="B143" s="63">
        <v>650</v>
      </c>
      <c r="C143" s="30">
        <v>2</v>
      </c>
      <c r="D143" s="33">
        <v>3</v>
      </c>
      <c r="E143" s="34">
        <v>4045118</v>
      </c>
      <c r="F143" s="29">
        <v>200</v>
      </c>
      <c r="G143" s="150"/>
      <c r="H143" s="74">
        <f>H144</f>
        <v>62</v>
      </c>
      <c r="I143" s="74">
        <f>I144</f>
        <v>62</v>
      </c>
      <c r="J143" s="74">
        <f>J144</f>
        <v>62</v>
      </c>
    </row>
    <row r="144" spans="1:10" ht="28.5" customHeight="1">
      <c r="A144" s="56" t="s">
        <v>115</v>
      </c>
      <c r="B144" s="63">
        <v>650</v>
      </c>
      <c r="C144" s="30">
        <v>2</v>
      </c>
      <c r="D144" s="33">
        <v>3</v>
      </c>
      <c r="E144" s="34">
        <v>4045118</v>
      </c>
      <c r="F144" s="29">
        <v>240</v>
      </c>
      <c r="G144" s="150"/>
      <c r="H144" s="74">
        <f>H145+H146</f>
        <v>62</v>
      </c>
      <c r="I144" s="74">
        <f>I145+I146</f>
        <v>62</v>
      </c>
      <c r="J144" s="74">
        <f>J145+J146</f>
        <v>62</v>
      </c>
    </row>
    <row r="145" spans="1:10" ht="38.25">
      <c r="A145" s="56" t="s">
        <v>120</v>
      </c>
      <c r="B145" s="63">
        <v>650</v>
      </c>
      <c r="C145" s="30">
        <v>2</v>
      </c>
      <c r="D145" s="33">
        <v>3</v>
      </c>
      <c r="E145" s="34">
        <v>4045118</v>
      </c>
      <c r="F145" s="29">
        <v>242</v>
      </c>
      <c r="G145" s="150"/>
      <c r="H145" s="74">
        <v>18</v>
      </c>
      <c r="I145" s="74">
        <v>18</v>
      </c>
      <c r="J145" s="74">
        <v>18</v>
      </c>
    </row>
    <row r="146" spans="1:10" ht="27.75" customHeight="1">
      <c r="A146" s="53" t="s">
        <v>116</v>
      </c>
      <c r="B146" s="63">
        <v>650</v>
      </c>
      <c r="C146" s="30">
        <v>2</v>
      </c>
      <c r="D146" s="33">
        <v>3</v>
      </c>
      <c r="E146" s="34">
        <v>4045118</v>
      </c>
      <c r="F146" s="29">
        <v>244</v>
      </c>
      <c r="G146" s="150"/>
      <c r="H146" s="74">
        <v>44</v>
      </c>
      <c r="I146" s="74">
        <v>44</v>
      </c>
      <c r="J146" s="74">
        <v>44</v>
      </c>
    </row>
    <row r="147" spans="1:10" ht="28.5" customHeight="1">
      <c r="A147" s="53" t="s">
        <v>107</v>
      </c>
      <c r="B147" s="71">
        <v>650</v>
      </c>
      <c r="C147" s="68">
        <v>3</v>
      </c>
      <c r="D147" s="69"/>
      <c r="E147" s="75"/>
      <c r="F147" s="75"/>
      <c r="G147" s="151" t="e">
        <f>G159</f>
        <v>#REF!</v>
      </c>
      <c r="H147" s="73">
        <f>H148+H159+H177</f>
        <v>4086.1000000000004</v>
      </c>
      <c r="I147" s="86">
        <f>I148+I159</f>
        <v>384.4</v>
      </c>
      <c r="J147" s="86">
        <f>J148</f>
        <v>285</v>
      </c>
    </row>
    <row r="148" spans="1:10" ht="20.25" customHeight="1">
      <c r="A148" s="53" t="s">
        <v>129</v>
      </c>
      <c r="B148" s="63">
        <v>650</v>
      </c>
      <c r="C148" s="77">
        <v>3</v>
      </c>
      <c r="D148" s="78">
        <v>4</v>
      </c>
      <c r="E148" s="90"/>
      <c r="F148" s="75"/>
      <c r="G148" s="151"/>
      <c r="H148" s="74">
        <f>H149</f>
        <v>285</v>
      </c>
      <c r="I148" s="74">
        <f aca="true" t="shared" si="1" ref="I148:J150">I149</f>
        <v>285</v>
      </c>
      <c r="J148" s="74">
        <f t="shared" si="1"/>
        <v>285</v>
      </c>
    </row>
    <row r="149" spans="1:10" ht="78.75" customHeight="1">
      <c r="A149" s="53" t="s">
        <v>243</v>
      </c>
      <c r="B149" s="63">
        <v>650</v>
      </c>
      <c r="C149" s="77">
        <v>3</v>
      </c>
      <c r="D149" s="78">
        <v>4</v>
      </c>
      <c r="E149" s="169">
        <v>1200000</v>
      </c>
      <c r="F149" s="75"/>
      <c r="G149" s="151"/>
      <c r="H149" s="74">
        <f>H150</f>
        <v>285</v>
      </c>
      <c r="I149" s="74">
        <f t="shared" si="1"/>
        <v>285</v>
      </c>
      <c r="J149" s="74">
        <f t="shared" si="1"/>
        <v>285</v>
      </c>
    </row>
    <row r="150" spans="1:10" ht="77.25" customHeight="1">
      <c r="A150" s="53" t="s">
        <v>244</v>
      </c>
      <c r="B150" s="63">
        <v>650</v>
      </c>
      <c r="C150" s="77">
        <v>3</v>
      </c>
      <c r="D150" s="78">
        <v>4</v>
      </c>
      <c r="E150" s="169">
        <v>1210000</v>
      </c>
      <c r="F150" s="75"/>
      <c r="G150" s="151"/>
      <c r="H150" s="74">
        <f>H151</f>
        <v>285</v>
      </c>
      <c r="I150" s="74">
        <f t="shared" si="1"/>
        <v>285</v>
      </c>
      <c r="J150" s="74">
        <f t="shared" si="1"/>
        <v>285</v>
      </c>
    </row>
    <row r="151" spans="1:10" ht="166.5" customHeight="1">
      <c r="A151" s="53" t="s">
        <v>245</v>
      </c>
      <c r="B151" s="63">
        <v>650</v>
      </c>
      <c r="C151" s="77">
        <v>3</v>
      </c>
      <c r="D151" s="78">
        <v>4</v>
      </c>
      <c r="E151" s="169">
        <v>1215930</v>
      </c>
      <c r="F151" s="75"/>
      <c r="G151" s="151"/>
      <c r="H151" s="74">
        <f>H152+H156</f>
        <v>285</v>
      </c>
      <c r="I151" s="74">
        <f>I152+I156</f>
        <v>285</v>
      </c>
      <c r="J151" s="74">
        <f>J152+J156</f>
        <v>285</v>
      </c>
    </row>
    <row r="152" spans="1:10" ht="75" customHeight="1">
      <c r="A152" s="53" t="s">
        <v>131</v>
      </c>
      <c r="B152" s="63">
        <v>650</v>
      </c>
      <c r="C152" s="77">
        <v>3</v>
      </c>
      <c r="D152" s="78">
        <v>4</v>
      </c>
      <c r="E152" s="169">
        <v>1215930</v>
      </c>
      <c r="F152" s="91">
        <v>100</v>
      </c>
      <c r="G152" s="151"/>
      <c r="H152" s="74">
        <f>H153</f>
        <v>200</v>
      </c>
      <c r="I152" s="74">
        <f>I153</f>
        <v>200</v>
      </c>
      <c r="J152" s="74">
        <f>J153</f>
        <v>200</v>
      </c>
    </row>
    <row r="153" spans="1:10" ht="25.5" customHeight="1">
      <c r="A153" s="53" t="s">
        <v>132</v>
      </c>
      <c r="B153" s="63">
        <v>650</v>
      </c>
      <c r="C153" s="77">
        <v>3</v>
      </c>
      <c r="D153" s="78">
        <v>4</v>
      </c>
      <c r="E153" s="169">
        <v>1215930</v>
      </c>
      <c r="F153" s="91">
        <v>120</v>
      </c>
      <c r="G153" s="151"/>
      <c r="H153" s="74">
        <f>H155+H154</f>
        <v>200</v>
      </c>
      <c r="I153" s="74">
        <f>I155+I154</f>
        <v>200</v>
      </c>
      <c r="J153" s="74">
        <f>J155+J154</f>
        <v>200</v>
      </c>
    </row>
    <row r="154" spans="1:10" ht="23.25" customHeight="1">
      <c r="A154" s="53" t="s">
        <v>175</v>
      </c>
      <c r="B154" s="63">
        <v>650</v>
      </c>
      <c r="C154" s="77">
        <v>3</v>
      </c>
      <c r="D154" s="78">
        <v>4</v>
      </c>
      <c r="E154" s="169">
        <v>1215930</v>
      </c>
      <c r="F154" s="91">
        <v>121</v>
      </c>
      <c r="G154" s="151"/>
      <c r="H154" s="74">
        <v>180</v>
      </c>
      <c r="I154" s="74">
        <v>180</v>
      </c>
      <c r="J154" s="74">
        <v>180</v>
      </c>
    </row>
    <row r="155" spans="1:10" ht="24.75" customHeight="1">
      <c r="A155" s="53" t="s">
        <v>113</v>
      </c>
      <c r="B155" s="63">
        <v>650</v>
      </c>
      <c r="C155" s="77">
        <v>3</v>
      </c>
      <c r="D155" s="78">
        <v>4</v>
      </c>
      <c r="E155" s="169">
        <v>1215930</v>
      </c>
      <c r="F155" s="91">
        <v>122</v>
      </c>
      <c r="G155" s="151"/>
      <c r="H155" s="74">
        <v>20</v>
      </c>
      <c r="I155" s="74">
        <v>20</v>
      </c>
      <c r="J155" s="74">
        <v>20</v>
      </c>
    </row>
    <row r="156" spans="1:10" ht="24.75" customHeight="1">
      <c r="A156" s="53" t="s">
        <v>114</v>
      </c>
      <c r="B156" s="63">
        <v>650</v>
      </c>
      <c r="C156" s="77">
        <v>3</v>
      </c>
      <c r="D156" s="78">
        <v>4</v>
      </c>
      <c r="E156" s="169">
        <v>1215930</v>
      </c>
      <c r="F156" s="91">
        <v>200</v>
      </c>
      <c r="G156" s="151"/>
      <c r="H156" s="74">
        <f aca="true" t="shared" si="2" ref="H156:J157">H157</f>
        <v>85</v>
      </c>
      <c r="I156" s="74">
        <f t="shared" si="2"/>
        <v>85</v>
      </c>
      <c r="J156" s="74">
        <f t="shared" si="2"/>
        <v>85</v>
      </c>
    </row>
    <row r="157" spans="1:10" ht="24.75" customHeight="1">
      <c r="A157" s="53" t="s">
        <v>115</v>
      </c>
      <c r="B157" s="63">
        <v>650</v>
      </c>
      <c r="C157" s="77">
        <v>3</v>
      </c>
      <c r="D157" s="78">
        <v>4</v>
      </c>
      <c r="E157" s="169">
        <v>1215930</v>
      </c>
      <c r="F157" s="91">
        <v>240</v>
      </c>
      <c r="G157" s="151"/>
      <c r="H157" s="74">
        <f t="shared" si="2"/>
        <v>85</v>
      </c>
      <c r="I157" s="74">
        <f t="shared" si="2"/>
        <v>85</v>
      </c>
      <c r="J157" s="74">
        <f t="shared" si="2"/>
        <v>85</v>
      </c>
    </row>
    <row r="158" spans="1:10" ht="24.75" customHeight="1">
      <c r="A158" s="53" t="s">
        <v>116</v>
      </c>
      <c r="B158" s="63">
        <v>650</v>
      </c>
      <c r="C158" s="77">
        <v>3</v>
      </c>
      <c r="D158" s="78">
        <v>4</v>
      </c>
      <c r="E158" s="169">
        <v>1215930</v>
      </c>
      <c r="F158" s="91">
        <v>244</v>
      </c>
      <c r="G158" s="151"/>
      <c r="H158" s="74">
        <v>85</v>
      </c>
      <c r="I158" s="74">
        <v>85</v>
      </c>
      <c r="J158" s="74">
        <v>85</v>
      </c>
    </row>
    <row r="159" spans="1:10" ht="38.25" customHeight="1">
      <c r="A159" s="53" t="s">
        <v>108</v>
      </c>
      <c r="B159" s="71">
        <v>650</v>
      </c>
      <c r="C159" s="68">
        <v>3</v>
      </c>
      <c r="D159" s="69">
        <v>9</v>
      </c>
      <c r="E159" s="75"/>
      <c r="F159" s="75"/>
      <c r="G159" s="151" t="e">
        <f>G166+G173</f>
        <v>#REF!</v>
      </c>
      <c r="H159" s="73">
        <f>H165+H160</f>
        <v>3701.7000000000003</v>
      </c>
      <c r="I159" s="164">
        <f>I177</f>
        <v>99.4</v>
      </c>
      <c r="J159" s="48"/>
    </row>
    <row r="160" spans="1:10" ht="63.75" customHeight="1">
      <c r="A160" s="53" t="s">
        <v>246</v>
      </c>
      <c r="B160" s="63">
        <v>650</v>
      </c>
      <c r="C160" s="77">
        <v>3</v>
      </c>
      <c r="D160" s="78">
        <v>9</v>
      </c>
      <c r="E160" s="63">
        <v>1400000</v>
      </c>
      <c r="F160" s="75"/>
      <c r="G160" s="151"/>
      <c r="H160" s="74">
        <f>H161</f>
        <v>162.6</v>
      </c>
      <c r="I160" s="48"/>
      <c r="J160" s="48"/>
    </row>
    <row r="161" spans="1:10" ht="70.5" customHeight="1">
      <c r="A161" s="53" t="s">
        <v>247</v>
      </c>
      <c r="B161" s="63">
        <v>650</v>
      </c>
      <c r="C161" s="77">
        <v>3</v>
      </c>
      <c r="D161" s="78">
        <v>9</v>
      </c>
      <c r="E161" s="63">
        <v>1402123</v>
      </c>
      <c r="F161" s="75"/>
      <c r="G161" s="151"/>
      <c r="H161" s="74">
        <v>162.6</v>
      </c>
      <c r="I161" s="48"/>
      <c r="J161" s="48"/>
    </row>
    <row r="162" spans="1:10" ht="33" customHeight="1">
      <c r="A162" s="53" t="s">
        <v>114</v>
      </c>
      <c r="B162" s="63">
        <v>650</v>
      </c>
      <c r="C162" s="77">
        <v>3</v>
      </c>
      <c r="D162" s="78">
        <v>9</v>
      </c>
      <c r="E162" s="63">
        <v>1402123</v>
      </c>
      <c r="F162" s="29">
        <v>200</v>
      </c>
      <c r="G162" s="151"/>
      <c r="H162" s="74">
        <f>H163</f>
        <v>162.6</v>
      </c>
      <c r="I162" s="48"/>
      <c r="J162" s="48"/>
    </row>
    <row r="163" spans="1:10" ht="27.75" customHeight="1">
      <c r="A163" s="56" t="s">
        <v>115</v>
      </c>
      <c r="B163" s="63">
        <v>650</v>
      </c>
      <c r="C163" s="77">
        <v>3</v>
      </c>
      <c r="D163" s="78">
        <v>9</v>
      </c>
      <c r="E163" s="63">
        <v>1402123</v>
      </c>
      <c r="F163" s="29">
        <v>240</v>
      </c>
      <c r="G163" s="151"/>
      <c r="H163" s="74">
        <f>H164</f>
        <v>162.6</v>
      </c>
      <c r="I163" s="48"/>
      <c r="J163" s="48"/>
    </row>
    <row r="164" spans="1:10" ht="31.5" customHeight="1">
      <c r="A164" s="53" t="s">
        <v>116</v>
      </c>
      <c r="B164" s="63">
        <v>650</v>
      </c>
      <c r="C164" s="77">
        <v>3</v>
      </c>
      <c r="D164" s="78">
        <v>9</v>
      </c>
      <c r="E164" s="63">
        <v>1402123</v>
      </c>
      <c r="F164" s="29">
        <v>244</v>
      </c>
      <c r="G164" s="151"/>
      <c r="H164" s="74">
        <v>162.6</v>
      </c>
      <c r="I164" s="48"/>
      <c r="J164" s="48"/>
    </row>
    <row r="165" spans="1:10" ht="18" customHeight="1">
      <c r="A165" s="53" t="s">
        <v>140</v>
      </c>
      <c r="B165" s="63">
        <v>650</v>
      </c>
      <c r="C165" s="77">
        <v>3</v>
      </c>
      <c r="D165" s="78">
        <v>9</v>
      </c>
      <c r="E165" s="91">
        <v>4000000</v>
      </c>
      <c r="F165" s="75"/>
      <c r="G165" s="151"/>
      <c r="H165" s="74">
        <f>H166</f>
        <v>3539.1000000000004</v>
      </c>
      <c r="I165" s="48"/>
      <c r="J165" s="48"/>
    </row>
    <row r="166" spans="1:10" ht="51">
      <c r="A166" s="53" t="s">
        <v>145</v>
      </c>
      <c r="B166" s="63">
        <v>650</v>
      </c>
      <c r="C166" s="30">
        <v>3</v>
      </c>
      <c r="D166" s="33">
        <v>9</v>
      </c>
      <c r="E166" s="35">
        <v>4020000</v>
      </c>
      <c r="F166" s="35"/>
      <c r="G166" s="152">
        <f>G167</f>
        <v>0</v>
      </c>
      <c r="H166" s="31">
        <f>H167+H173</f>
        <v>3539.1000000000004</v>
      </c>
      <c r="I166" s="48"/>
      <c r="J166" s="48"/>
    </row>
    <row r="167" spans="1:10" ht="27" customHeight="1">
      <c r="A167" s="53" t="s">
        <v>146</v>
      </c>
      <c r="B167" s="63">
        <v>650</v>
      </c>
      <c r="C167" s="30">
        <v>3</v>
      </c>
      <c r="D167" s="33">
        <v>9</v>
      </c>
      <c r="E167" s="35">
        <v>4022124</v>
      </c>
      <c r="F167" s="35"/>
      <c r="G167" s="152">
        <f>G168</f>
        <v>0</v>
      </c>
      <c r="H167" s="31">
        <f>H168+H171</f>
        <v>2845.1000000000004</v>
      </c>
      <c r="I167" s="48"/>
      <c r="J167" s="48"/>
    </row>
    <row r="168" spans="1:10" ht="27" customHeight="1">
      <c r="A168" s="53" t="s">
        <v>114</v>
      </c>
      <c r="B168" s="63">
        <v>650</v>
      </c>
      <c r="C168" s="30">
        <v>3</v>
      </c>
      <c r="D168" s="33">
        <v>9</v>
      </c>
      <c r="E168" s="35">
        <v>4022124</v>
      </c>
      <c r="F168" s="29">
        <v>200</v>
      </c>
      <c r="G168" s="152">
        <v>0</v>
      </c>
      <c r="H168" s="31">
        <f>H169</f>
        <v>554.8</v>
      </c>
      <c r="I168" s="48"/>
      <c r="J168" s="48"/>
    </row>
    <row r="169" spans="1:10" ht="27" customHeight="1">
      <c r="A169" s="56" t="s">
        <v>115</v>
      </c>
      <c r="B169" s="63">
        <v>650</v>
      </c>
      <c r="C169" s="30">
        <v>3</v>
      </c>
      <c r="D169" s="33">
        <v>9</v>
      </c>
      <c r="E169" s="35">
        <v>4022124</v>
      </c>
      <c r="F169" s="29">
        <v>240</v>
      </c>
      <c r="G169" s="152"/>
      <c r="H169" s="31">
        <f>H170</f>
        <v>554.8</v>
      </c>
      <c r="I169" s="48"/>
      <c r="J169" s="48"/>
    </row>
    <row r="170" spans="1:10" ht="27" customHeight="1">
      <c r="A170" s="53" t="s">
        <v>116</v>
      </c>
      <c r="B170" s="63">
        <v>650</v>
      </c>
      <c r="C170" s="30">
        <v>3</v>
      </c>
      <c r="D170" s="33">
        <v>9</v>
      </c>
      <c r="E170" s="35">
        <v>4022124</v>
      </c>
      <c r="F170" s="29">
        <v>244</v>
      </c>
      <c r="G170" s="152"/>
      <c r="H170" s="31">
        <v>554.8</v>
      </c>
      <c r="I170" s="48"/>
      <c r="J170" s="48"/>
    </row>
    <row r="171" spans="1:10" ht="18" customHeight="1">
      <c r="A171" s="53" t="s">
        <v>117</v>
      </c>
      <c r="B171" s="63">
        <v>650</v>
      </c>
      <c r="C171" s="30">
        <v>3</v>
      </c>
      <c r="D171" s="33">
        <v>9</v>
      </c>
      <c r="E171" s="35">
        <v>4022124</v>
      </c>
      <c r="F171" s="29">
        <v>800</v>
      </c>
      <c r="G171" s="152"/>
      <c r="H171" s="31">
        <f>H172</f>
        <v>2290.3</v>
      </c>
      <c r="I171" s="48"/>
      <c r="J171" s="48"/>
    </row>
    <row r="172" spans="1:10" ht="54" customHeight="1">
      <c r="A172" s="160" t="s">
        <v>227</v>
      </c>
      <c r="B172" s="63">
        <v>650</v>
      </c>
      <c r="C172" s="30">
        <v>3</v>
      </c>
      <c r="D172" s="33">
        <v>9</v>
      </c>
      <c r="E172" s="35">
        <v>4022124</v>
      </c>
      <c r="F172" s="29">
        <v>810</v>
      </c>
      <c r="G172" s="152"/>
      <c r="H172" s="31">
        <v>2290.3</v>
      </c>
      <c r="I172" s="48"/>
      <c r="J172" s="48"/>
    </row>
    <row r="173" spans="1:10" ht="54" customHeight="1">
      <c r="A173" s="53" t="s">
        <v>147</v>
      </c>
      <c r="B173" s="63">
        <v>650</v>
      </c>
      <c r="C173" s="30">
        <v>3</v>
      </c>
      <c r="D173" s="33">
        <v>9</v>
      </c>
      <c r="E173" s="35">
        <v>4022172</v>
      </c>
      <c r="F173" s="29"/>
      <c r="G173" s="152" t="e">
        <f>#REF!</f>
        <v>#REF!</v>
      </c>
      <c r="H173" s="31">
        <f>H174</f>
        <v>694</v>
      </c>
      <c r="I173" s="48"/>
      <c r="J173" s="48"/>
    </row>
    <row r="174" spans="1:10" ht="26.25" customHeight="1">
      <c r="A174" s="53" t="s">
        <v>114</v>
      </c>
      <c r="B174" s="63">
        <v>650</v>
      </c>
      <c r="C174" s="30">
        <v>3</v>
      </c>
      <c r="D174" s="33">
        <v>9</v>
      </c>
      <c r="E174" s="35">
        <v>4022172</v>
      </c>
      <c r="F174" s="29">
        <v>200</v>
      </c>
      <c r="G174" s="152">
        <v>0</v>
      </c>
      <c r="H174" s="31">
        <f>H175</f>
        <v>694</v>
      </c>
      <c r="I174" s="48"/>
      <c r="J174" s="48"/>
    </row>
    <row r="175" spans="1:10" ht="26.25" customHeight="1">
      <c r="A175" s="56" t="s">
        <v>115</v>
      </c>
      <c r="B175" s="63">
        <v>650</v>
      </c>
      <c r="C175" s="30">
        <v>3</v>
      </c>
      <c r="D175" s="33">
        <v>9</v>
      </c>
      <c r="E175" s="35">
        <v>4022172</v>
      </c>
      <c r="F175" s="29">
        <v>240</v>
      </c>
      <c r="G175" s="152"/>
      <c r="H175" s="31">
        <f>H176</f>
        <v>694</v>
      </c>
      <c r="I175" s="48"/>
      <c r="J175" s="48"/>
    </row>
    <row r="176" spans="1:10" ht="26.25" customHeight="1">
      <c r="A176" s="53" t="s">
        <v>116</v>
      </c>
      <c r="B176" s="63">
        <v>650</v>
      </c>
      <c r="C176" s="30">
        <v>3</v>
      </c>
      <c r="D176" s="33">
        <v>9</v>
      </c>
      <c r="E176" s="35">
        <v>4022172</v>
      </c>
      <c r="F176" s="29">
        <v>244</v>
      </c>
      <c r="G176" s="152"/>
      <c r="H176" s="31">
        <v>694</v>
      </c>
      <c r="I176" s="47"/>
      <c r="J176" s="48"/>
    </row>
    <row r="177" spans="1:10" ht="39.75" customHeight="1">
      <c r="A177" s="53" t="s">
        <v>249</v>
      </c>
      <c r="B177" s="63">
        <v>650</v>
      </c>
      <c r="C177" s="30">
        <v>3</v>
      </c>
      <c r="D177" s="33">
        <v>14</v>
      </c>
      <c r="E177" s="29"/>
      <c r="F177" s="29"/>
      <c r="G177" s="152"/>
      <c r="H177" s="31">
        <f>H178</f>
        <v>99.4</v>
      </c>
      <c r="I177" s="47">
        <f>I178</f>
        <v>99.4</v>
      </c>
      <c r="J177" s="48"/>
    </row>
    <row r="178" spans="1:10" ht="64.5" customHeight="1">
      <c r="A178" s="53" t="s">
        <v>248</v>
      </c>
      <c r="B178" s="63">
        <v>650</v>
      </c>
      <c r="C178" s="30">
        <v>3</v>
      </c>
      <c r="D178" s="33">
        <v>14</v>
      </c>
      <c r="E178" s="29">
        <v>1400000</v>
      </c>
      <c r="F178" s="29"/>
      <c r="G178" s="152"/>
      <c r="H178" s="31">
        <f>H179</f>
        <v>99.4</v>
      </c>
      <c r="I178" s="47">
        <f>I179</f>
        <v>99.4</v>
      </c>
      <c r="J178" s="48"/>
    </row>
    <row r="179" spans="1:10" ht="102" customHeight="1">
      <c r="A179" s="53" t="s">
        <v>250</v>
      </c>
      <c r="B179" s="63">
        <v>650</v>
      </c>
      <c r="C179" s="30">
        <v>3</v>
      </c>
      <c r="D179" s="33">
        <v>14</v>
      </c>
      <c r="E179" s="29">
        <v>1405647</v>
      </c>
      <c r="F179" s="29"/>
      <c r="G179" s="152"/>
      <c r="H179" s="31">
        <v>99.4</v>
      </c>
      <c r="I179" s="47">
        <f>I180</f>
        <v>99.4</v>
      </c>
      <c r="J179" s="48"/>
    </row>
    <row r="180" spans="1:10" ht="26.25" customHeight="1">
      <c r="A180" s="53" t="s">
        <v>114</v>
      </c>
      <c r="B180" s="63">
        <v>650</v>
      </c>
      <c r="C180" s="30">
        <v>3</v>
      </c>
      <c r="D180" s="33">
        <v>14</v>
      </c>
      <c r="E180" s="29">
        <v>1405647</v>
      </c>
      <c r="F180" s="29">
        <v>200</v>
      </c>
      <c r="G180" s="152"/>
      <c r="H180" s="31">
        <f>H181</f>
        <v>99.4</v>
      </c>
      <c r="I180" s="47">
        <f>I181</f>
        <v>99.4</v>
      </c>
      <c r="J180" s="48"/>
    </row>
    <row r="181" spans="1:27" ht="26.25" customHeight="1">
      <c r="A181" s="56" t="s">
        <v>115</v>
      </c>
      <c r="B181" s="63">
        <v>650</v>
      </c>
      <c r="C181" s="30">
        <v>3</v>
      </c>
      <c r="D181" s="33">
        <v>14</v>
      </c>
      <c r="E181" s="29">
        <v>1405647</v>
      </c>
      <c r="F181" s="29">
        <v>240</v>
      </c>
      <c r="G181" s="152"/>
      <c r="H181" s="31">
        <f>H182</f>
        <v>99.4</v>
      </c>
      <c r="I181" s="47">
        <f>I182</f>
        <v>99.4</v>
      </c>
      <c r="J181" s="48"/>
      <c r="Q181" s="168"/>
      <c r="R181" s="107"/>
      <c r="S181" s="108"/>
      <c r="T181" s="110"/>
      <c r="U181" s="110"/>
      <c r="V181" s="111"/>
      <c r="W181" s="84"/>
      <c r="X181" s="168"/>
      <c r="Y181" s="168"/>
      <c r="Z181" s="168"/>
      <c r="AA181" s="168"/>
    </row>
    <row r="182" spans="1:27" ht="26.25" customHeight="1">
      <c r="A182" s="53" t="s">
        <v>116</v>
      </c>
      <c r="B182" s="63">
        <v>650</v>
      </c>
      <c r="C182" s="30">
        <v>3</v>
      </c>
      <c r="D182" s="33">
        <v>14</v>
      </c>
      <c r="E182" s="29">
        <v>1405647</v>
      </c>
      <c r="F182" s="29">
        <v>244</v>
      </c>
      <c r="G182" s="152"/>
      <c r="H182" s="31">
        <v>99.4</v>
      </c>
      <c r="I182" s="47">
        <v>99.4</v>
      </c>
      <c r="J182" s="48"/>
      <c r="Q182" s="168"/>
      <c r="R182" s="107"/>
      <c r="S182" s="108"/>
      <c r="T182" s="110"/>
      <c r="U182" s="110"/>
      <c r="V182" s="111"/>
      <c r="W182" s="84"/>
      <c r="X182" s="168"/>
      <c r="Y182" s="168"/>
      <c r="Z182" s="168"/>
      <c r="AA182" s="168"/>
    </row>
    <row r="183" spans="1:27" ht="12.75">
      <c r="A183" s="53" t="s">
        <v>79</v>
      </c>
      <c r="B183" s="71">
        <v>650</v>
      </c>
      <c r="C183" s="68">
        <v>4</v>
      </c>
      <c r="D183" s="69"/>
      <c r="E183" s="70"/>
      <c r="F183" s="71"/>
      <c r="G183" s="151" t="e">
        <f>G223+G215+#REF!</f>
        <v>#REF!</v>
      </c>
      <c r="H183" s="73">
        <f>H184+H196+H201+H215+H223</f>
        <v>10085</v>
      </c>
      <c r="I183" s="73">
        <f>I184+I201</f>
        <v>2379.4</v>
      </c>
      <c r="J183" s="48"/>
      <c r="Q183" s="168"/>
      <c r="R183" s="107"/>
      <c r="S183" s="108"/>
      <c r="T183" s="110"/>
      <c r="U183" s="110"/>
      <c r="V183" s="111"/>
      <c r="W183" s="84"/>
      <c r="X183" s="168"/>
      <c r="Y183" s="168"/>
      <c r="Z183" s="168"/>
      <c r="AA183" s="168"/>
    </row>
    <row r="184" spans="1:27" ht="19.5" customHeight="1">
      <c r="A184" s="53" t="s">
        <v>229</v>
      </c>
      <c r="B184" s="71">
        <v>650</v>
      </c>
      <c r="C184" s="68">
        <v>4</v>
      </c>
      <c r="D184" s="69">
        <v>1</v>
      </c>
      <c r="E184" s="79"/>
      <c r="F184" s="71"/>
      <c r="G184" s="74">
        <f aca="true" t="shared" si="3" ref="G184:G189">G185</f>
        <v>66.5</v>
      </c>
      <c r="H184" s="73">
        <f>H185+H191</f>
        <v>683.3000000000001</v>
      </c>
      <c r="I184" s="73">
        <f>I185+I191</f>
        <v>417.4</v>
      </c>
      <c r="J184" s="48"/>
      <c r="Q184" s="168"/>
      <c r="R184" s="107"/>
      <c r="S184" s="108"/>
      <c r="T184" s="110"/>
      <c r="U184" s="110"/>
      <c r="V184" s="111"/>
      <c r="W184" s="84"/>
      <c r="X184" s="168"/>
      <c r="Y184" s="168"/>
      <c r="Z184" s="168"/>
      <c r="AA184" s="168"/>
    </row>
    <row r="185" spans="1:27" ht="38.25">
      <c r="A185" s="53" t="s">
        <v>230</v>
      </c>
      <c r="B185" s="77">
        <v>650</v>
      </c>
      <c r="C185" s="77">
        <v>4</v>
      </c>
      <c r="D185" s="78">
        <v>1</v>
      </c>
      <c r="E185" s="79">
        <v>710000</v>
      </c>
      <c r="F185" s="71"/>
      <c r="G185" s="74">
        <f t="shared" si="3"/>
        <v>66.5</v>
      </c>
      <c r="H185" s="74">
        <f aca="true" t="shared" si="4" ref="H185:I189">H186</f>
        <v>635.6</v>
      </c>
      <c r="I185" s="74">
        <f t="shared" si="4"/>
        <v>369.7</v>
      </c>
      <c r="J185" s="48"/>
      <c r="Q185" s="168"/>
      <c r="R185" s="107"/>
      <c r="S185" s="108"/>
      <c r="T185" s="110"/>
      <c r="U185" s="110"/>
      <c r="V185" s="111"/>
      <c r="W185" s="84"/>
      <c r="X185" s="168"/>
      <c r="Y185" s="168"/>
      <c r="Z185" s="168"/>
      <c r="AA185" s="168"/>
    </row>
    <row r="186" spans="1:27" ht="63.75">
      <c r="A186" s="53" t="s">
        <v>231</v>
      </c>
      <c r="B186" s="77">
        <v>650</v>
      </c>
      <c r="C186" s="77">
        <v>4</v>
      </c>
      <c r="D186" s="78">
        <v>1</v>
      </c>
      <c r="E186" s="79">
        <v>710000</v>
      </c>
      <c r="F186" s="71"/>
      <c r="G186" s="74">
        <f t="shared" si="3"/>
        <v>66.5</v>
      </c>
      <c r="H186" s="74">
        <f t="shared" si="4"/>
        <v>635.6</v>
      </c>
      <c r="I186" s="74">
        <f t="shared" si="4"/>
        <v>369.7</v>
      </c>
      <c r="J186" s="48"/>
      <c r="Q186" s="105"/>
      <c r="R186" s="107"/>
      <c r="S186" s="108"/>
      <c r="T186" s="110"/>
      <c r="U186" s="110"/>
      <c r="V186" s="111"/>
      <c r="W186" s="84"/>
      <c r="X186" s="84"/>
      <c r="Y186" s="172"/>
      <c r="Z186" s="173"/>
      <c r="AA186" s="168"/>
    </row>
    <row r="187" spans="1:27" ht="25.5">
      <c r="A187" s="53" t="s">
        <v>232</v>
      </c>
      <c r="B187" s="77">
        <v>650</v>
      </c>
      <c r="C187" s="77">
        <v>4</v>
      </c>
      <c r="D187" s="78">
        <v>1</v>
      </c>
      <c r="E187" s="79">
        <v>715604</v>
      </c>
      <c r="F187" s="63"/>
      <c r="G187" s="74">
        <f t="shared" si="3"/>
        <v>66.5</v>
      </c>
      <c r="H187" s="74">
        <f t="shared" si="4"/>
        <v>635.6</v>
      </c>
      <c r="I187" s="74">
        <f t="shared" si="4"/>
        <v>369.7</v>
      </c>
      <c r="J187" s="48"/>
      <c r="Q187" s="105"/>
      <c r="R187" s="106"/>
      <c r="S187" s="107"/>
      <c r="T187" s="108"/>
      <c r="U187" s="110"/>
      <c r="V187" s="110"/>
      <c r="W187" s="111"/>
      <c r="X187" s="84"/>
      <c r="Y187" s="172"/>
      <c r="Z187" s="173"/>
      <c r="AA187" s="168"/>
    </row>
    <row r="188" spans="1:27" ht="76.5">
      <c r="A188" s="53" t="s">
        <v>110</v>
      </c>
      <c r="B188" s="63">
        <v>650</v>
      </c>
      <c r="C188" s="30">
        <v>4</v>
      </c>
      <c r="D188" s="33">
        <v>1</v>
      </c>
      <c r="E188" s="79">
        <v>715604</v>
      </c>
      <c r="F188" s="63">
        <v>100</v>
      </c>
      <c r="G188" s="74">
        <f t="shared" si="3"/>
        <v>66.5</v>
      </c>
      <c r="H188" s="74">
        <f t="shared" si="4"/>
        <v>635.6</v>
      </c>
      <c r="I188" s="74">
        <f t="shared" si="4"/>
        <v>369.7</v>
      </c>
      <c r="J188" s="48"/>
      <c r="Q188" s="105"/>
      <c r="R188" s="106"/>
      <c r="S188" s="107"/>
      <c r="T188" s="108"/>
      <c r="U188" s="110"/>
      <c r="V188" s="110"/>
      <c r="W188" s="111"/>
      <c r="X188" s="84"/>
      <c r="Y188" s="172"/>
      <c r="Z188" s="173"/>
      <c r="AA188" s="168"/>
    </row>
    <row r="189" spans="1:27" ht="31.5" customHeight="1">
      <c r="A189" s="53" t="s">
        <v>111</v>
      </c>
      <c r="B189" s="63">
        <v>650</v>
      </c>
      <c r="C189" s="30">
        <v>4</v>
      </c>
      <c r="D189" s="33">
        <v>1</v>
      </c>
      <c r="E189" s="79">
        <v>715604</v>
      </c>
      <c r="F189" s="63">
        <v>120</v>
      </c>
      <c r="G189" s="74">
        <f t="shared" si="3"/>
        <v>66.5</v>
      </c>
      <c r="H189" s="74">
        <f t="shared" si="4"/>
        <v>635.6</v>
      </c>
      <c r="I189" s="74">
        <f t="shared" si="4"/>
        <v>369.7</v>
      </c>
      <c r="J189" s="48"/>
      <c r="Q189" s="105"/>
      <c r="R189" s="106"/>
      <c r="S189" s="107"/>
      <c r="T189" s="108"/>
      <c r="U189" s="110"/>
      <c r="V189" s="110"/>
      <c r="W189" s="111"/>
      <c r="X189" s="84"/>
      <c r="Y189" s="172"/>
      <c r="Z189" s="173"/>
      <c r="AA189" s="168"/>
    </row>
    <row r="190" spans="1:27" ht="42" customHeight="1">
      <c r="A190" s="53" t="s">
        <v>175</v>
      </c>
      <c r="B190" s="63">
        <v>650</v>
      </c>
      <c r="C190" s="30">
        <v>4</v>
      </c>
      <c r="D190" s="33">
        <v>1</v>
      </c>
      <c r="E190" s="79">
        <v>715604</v>
      </c>
      <c r="F190" s="63">
        <v>121</v>
      </c>
      <c r="G190" s="74">
        <v>66.5</v>
      </c>
      <c r="H190" s="74">
        <v>635.6</v>
      </c>
      <c r="I190" s="31">
        <v>369.7</v>
      </c>
      <c r="J190" s="48"/>
      <c r="Q190" s="113"/>
      <c r="R190" s="106"/>
      <c r="S190" s="107"/>
      <c r="T190" s="108"/>
      <c r="U190" s="110"/>
      <c r="V190" s="110"/>
      <c r="W190" s="111"/>
      <c r="X190" s="84"/>
      <c r="Y190" s="172"/>
      <c r="Z190" s="173"/>
      <c r="AA190" s="168"/>
    </row>
    <row r="191" spans="1:27" ht="65.25" customHeight="1">
      <c r="A191" s="53" t="s">
        <v>255</v>
      </c>
      <c r="B191" s="63">
        <v>650</v>
      </c>
      <c r="C191" s="77">
        <v>4</v>
      </c>
      <c r="D191" s="78">
        <v>1</v>
      </c>
      <c r="E191" s="79">
        <v>720000</v>
      </c>
      <c r="F191" s="63"/>
      <c r="G191" s="178"/>
      <c r="H191" s="74">
        <f aca="true" t="shared" si="5" ref="H191:I194">H192</f>
        <v>47.7</v>
      </c>
      <c r="I191" s="74">
        <f t="shared" si="5"/>
        <v>47.7</v>
      </c>
      <c r="J191" s="48"/>
      <c r="Q191" s="113"/>
      <c r="R191" s="106"/>
      <c r="S191" s="107"/>
      <c r="T191" s="108"/>
      <c r="U191" s="110"/>
      <c r="V191" s="110"/>
      <c r="W191" s="111"/>
      <c r="X191" s="84"/>
      <c r="Y191" s="172"/>
      <c r="Z191" s="173"/>
      <c r="AA191" s="168"/>
    </row>
    <row r="192" spans="1:27" ht="66" customHeight="1">
      <c r="A192" s="53" t="s">
        <v>256</v>
      </c>
      <c r="B192" s="63">
        <v>650</v>
      </c>
      <c r="C192" s="77">
        <v>4</v>
      </c>
      <c r="D192" s="78">
        <v>1</v>
      </c>
      <c r="E192" s="79">
        <v>725683</v>
      </c>
      <c r="F192" s="63"/>
      <c r="G192" s="178"/>
      <c r="H192" s="74">
        <f t="shared" si="5"/>
        <v>47.7</v>
      </c>
      <c r="I192" s="74">
        <f t="shared" si="5"/>
        <v>47.7</v>
      </c>
      <c r="J192" s="48"/>
      <c r="Q192" s="113"/>
      <c r="R192" s="106"/>
      <c r="S192" s="107"/>
      <c r="T192" s="108"/>
      <c r="U192" s="110"/>
      <c r="V192" s="110"/>
      <c r="W192" s="111"/>
      <c r="X192" s="84"/>
      <c r="Y192" s="172"/>
      <c r="Z192" s="173"/>
      <c r="AA192" s="168"/>
    </row>
    <row r="193" spans="1:27" ht="52.5" customHeight="1">
      <c r="A193" s="53" t="s">
        <v>110</v>
      </c>
      <c r="B193" s="63">
        <v>650</v>
      </c>
      <c r="C193" s="77">
        <v>4</v>
      </c>
      <c r="D193" s="78">
        <v>1</v>
      </c>
      <c r="E193" s="79">
        <v>725683</v>
      </c>
      <c r="F193" s="63">
        <v>100</v>
      </c>
      <c r="G193" s="178"/>
      <c r="H193" s="74">
        <f t="shared" si="5"/>
        <v>47.7</v>
      </c>
      <c r="I193" s="74">
        <f t="shared" si="5"/>
        <v>47.7</v>
      </c>
      <c r="J193" s="48"/>
      <c r="Q193" s="113"/>
      <c r="R193" s="106"/>
      <c r="S193" s="107"/>
      <c r="T193" s="108"/>
      <c r="U193" s="110"/>
      <c r="V193" s="110"/>
      <c r="W193" s="111"/>
      <c r="X193" s="84"/>
      <c r="Y193" s="172"/>
      <c r="Z193" s="173"/>
      <c r="AA193" s="168"/>
    </row>
    <row r="194" spans="1:27" ht="30.75" customHeight="1">
      <c r="A194" s="53" t="s">
        <v>111</v>
      </c>
      <c r="B194" s="63">
        <v>650</v>
      </c>
      <c r="C194" s="77">
        <v>4</v>
      </c>
      <c r="D194" s="78">
        <v>1</v>
      </c>
      <c r="E194" s="79">
        <v>725683</v>
      </c>
      <c r="F194" s="63">
        <v>120</v>
      </c>
      <c r="G194" s="178"/>
      <c r="H194" s="74">
        <f t="shared" si="5"/>
        <v>47.7</v>
      </c>
      <c r="I194" s="74">
        <f t="shared" si="5"/>
        <v>47.7</v>
      </c>
      <c r="J194" s="48"/>
      <c r="Q194" s="113"/>
      <c r="R194" s="106"/>
      <c r="S194" s="107"/>
      <c r="T194" s="108"/>
      <c r="U194" s="110"/>
      <c r="V194" s="110"/>
      <c r="W194" s="111"/>
      <c r="X194" s="84"/>
      <c r="Y194" s="172"/>
      <c r="Z194" s="173"/>
      <c r="AA194" s="168"/>
    </row>
    <row r="195" spans="1:27" ht="44.25" customHeight="1">
      <c r="A195" s="53" t="s">
        <v>175</v>
      </c>
      <c r="B195" s="63">
        <v>650</v>
      </c>
      <c r="C195" s="77">
        <v>4</v>
      </c>
      <c r="D195" s="78">
        <v>1</v>
      </c>
      <c r="E195" s="79">
        <v>725683</v>
      </c>
      <c r="F195" s="63">
        <v>121</v>
      </c>
      <c r="G195" s="178"/>
      <c r="H195" s="74">
        <v>47.7</v>
      </c>
      <c r="I195" s="31">
        <v>47.7</v>
      </c>
      <c r="J195" s="48"/>
      <c r="Q195" s="113"/>
      <c r="R195" s="106"/>
      <c r="S195" s="107"/>
      <c r="T195" s="108"/>
      <c r="U195" s="110"/>
      <c r="V195" s="110"/>
      <c r="W195" s="111"/>
      <c r="X195" s="84"/>
      <c r="Y195" s="172"/>
      <c r="Z195" s="173"/>
      <c r="AA195" s="168"/>
    </row>
    <row r="196" spans="1:27" ht="12.75">
      <c r="A196" s="53" t="s">
        <v>140</v>
      </c>
      <c r="B196" s="71">
        <v>650</v>
      </c>
      <c r="C196" s="68">
        <v>4</v>
      </c>
      <c r="D196" s="69">
        <v>8</v>
      </c>
      <c r="E196" s="70">
        <v>4000000</v>
      </c>
      <c r="F196" s="71"/>
      <c r="G196" s="151"/>
      <c r="H196" s="73">
        <f>H197</f>
        <v>3409</v>
      </c>
      <c r="I196" s="45"/>
      <c r="J196" s="48"/>
      <c r="Q196" s="105"/>
      <c r="R196" s="106"/>
      <c r="S196" s="107"/>
      <c r="T196" s="108"/>
      <c r="U196" s="110"/>
      <c r="V196" s="110"/>
      <c r="W196" s="111"/>
      <c r="X196" s="84"/>
      <c r="Y196" s="172"/>
      <c r="Z196" s="173"/>
      <c r="AA196" s="168"/>
    </row>
    <row r="197" spans="1:27" ht="25.5">
      <c r="A197" s="53" t="s">
        <v>148</v>
      </c>
      <c r="B197" s="63">
        <v>650</v>
      </c>
      <c r="C197" s="30">
        <v>4</v>
      </c>
      <c r="D197" s="33">
        <v>8</v>
      </c>
      <c r="E197" s="34">
        <v>4030000</v>
      </c>
      <c r="F197" s="29"/>
      <c r="G197" s="152"/>
      <c r="H197" s="31">
        <f>H198</f>
        <v>3409</v>
      </c>
      <c r="I197" s="45"/>
      <c r="J197" s="4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</row>
    <row r="198" spans="1:10" ht="25.5">
      <c r="A198" s="53" t="s">
        <v>149</v>
      </c>
      <c r="B198" s="63">
        <v>650</v>
      </c>
      <c r="C198" s="30">
        <v>4</v>
      </c>
      <c r="D198" s="33">
        <v>8</v>
      </c>
      <c r="E198" s="34">
        <v>4037807</v>
      </c>
      <c r="F198" s="29"/>
      <c r="G198" s="152"/>
      <c r="H198" s="31">
        <f>H199</f>
        <v>3409</v>
      </c>
      <c r="I198" s="45"/>
      <c r="J198" s="48"/>
    </row>
    <row r="199" spans="1:10" ht="16.5" customHeight="1">
      <c r="A199" s="56" t="s">
        <v>117</v>
      </c>
      <c r="B199" s="63">
        <v>650</v>
      </c>
      <c r="C199" s="30">
        <v>4</v>
      </c>
      <c r="D199" s="33">
        <v>8</v>
      </c>
      <c r="E199" s="34">
        <v>4037807</v>
      </c>
      <c r="F199" s="29">
        <v>800</v>
      </c>
      <c r="G199" s="152"/>
      <c r="H199" s="31">
        <f>H200</f>
        <v>3409</v>
      </c>
      <c r="I199" s="45"/>
      <c r="J199" s="48"/>
    </row>
    <row r="200" spans="1:10" ht="53.25" customHeight="1">
      <c r="A200" s="56" t="s">
        <v>126</v>
      </c>
      <c r="B200" s="63">
        <v>650</v>
      </c>
      <c r="C200" s="30">
        <v>4</v>
      </c>
      <c r="D200" s="33">
        <v>8</v>
      </c>
      <c r="E200" s="34">
        <v>4037807</v>
      </c>
      <c r="F200" s="29">
        <v>810</v>
      </c>
      <c r="G200" s="152"/>
      <c r="H200" s="31">
        <v>3409</v>
      </c>
      <c r="I200" s="45"/>
      <c r="J200" s="48"/>
    </row>
    <row r="201" spans="1:10" ht="16.5" customHeight="1">
      <c r="A201" s="56" t="s">
        <v>130</v>
      </c>
      <c r="B201" s="71">
        <v>650</v>
      </c>
      <c r="C201" s="68">
        <v>4</v>
      </c>
      <c r="D201" s="69">
        <v>9</v>
      </c>
      <c r="E201" s="70"/>
      <c r="F201" s="71"/>
      <c r="G201" s="151"/>
      <c r="H201" s="73">
        <f>H202+H208</f>
        <v>5440</v>
      </c>
      <c r="I201" s="73">
        <f>I208</f>
        <v>1962</v>
      </c>
      <c r="J201" s="48"/>
    </row>
    <row r="202" spans="1:10" ht="16.5" customHeight="1">
      <c r="A202" s="56" t="s">
        <v>140</v>
      </c>
      <c r="B202" s="63">
        <v>650</v>
      </c>
      <c r="C202" s="77">
        <v>4</v>
      </c>
      <c r="D202" s="78">
        <v>9</v>
      </c>
      <c r="E202" s="79">
        <v>4000000</v>
      </c>
      <c r="F202" s="63"/>
      <c r="G202" s="151"/>
      <c r="H202" s="74">
        <f>H203</f>
        <v>3374.7</v>
      </c>
      <c r="I202" s="73"/>
      <c r="J202" s="48"/>
    </row>
    <row r="203" spans="1:10" ht="29.25" customHeight="1">
      <c r="A203" s="56" t="s">
        <v>148</v>
      </c>
      <c r="B203" s="63">
        <v>650</v>
      </c>
      <c r="C203" s="77">
        <v>4</v>
      </c>
      <c r="D203" s="78">
        <v>9</v>
      </c>
      <c r="E203" s="79">
        <v>4030000</v>
      </c>
      <c r="F203" s="63"/>
      <c r="G203" s="151"/>
      <c r="H203" s="74">
        <f>H204</f>
        <v>3374.7</v>
      </c>
      <c r="I203" s="73"/>
      <c r="J203" s="48"/>
    </row>
    <row r="204" spans="1:10" ht="27.75" customHeight="1">
      <c r="A204" s="56" t="s">
        <v>150</v>
      </c>
      <c r="B204" s="63">
        <v>650</v>
      </c>
      <c r="C204" s="77">
        <v>4</v>
      </c>
      <c r="D204" s="78">
        <v>9</v>
      </c>
      <c r="E204" s="34">
        <v>4030602</v>
      </c>
      <c r="F204" s="29"/>
      <c r="G204" s="152"/>
      <c r="H204" s="31">
        <f>H205</f>
        <v>3374.7</v>
      </c>
      <c r="I204" s="31"/>
      <c r="J204" s="48"/>
    </row>
    <row r="205" spans="1:10" ht="27.75" customHeight="1">
      <c r="A205" s="56" t="s">
        <v>114</v>
      </c>
      <c r="B205" s="63">
        <v>650</v>
      </c>
      <c r="C205" s="77">
        <v>4</v>
      </c>
      <c r="D205" s="78">
        <v>9</v>
      </c>
      <c r="E205" s="34">
        <v>4030602</v>
      </c>
      <c r="F205" s="29">
        <v>200</v>
      </c>
      <c r="G205" s="152"/>
      <c r="H205" s="31">
        <f>H206</f>
        <v>3374.7</v>
      </c>
      <c r="I205" s="31"/>
      <c r="J205" s="48"/>
    </row>
    <row r="206" spans="1:10" ht="27.75" customHeight="1">
      <c r="A206" s="56" t="s">
        <v>115</v>
      </c>
      <c r="B206" s="63">
        <v>650</v>
      </c>
      <c r="C206" s="77">
        <v>4</v>
      </c>
      <c r="D206" s="78">
        <v>9</v>
      </c>
      <c r="E206" s="34">
        <v>4030602</v>
      </c>
      <c r="F206" s="29">
        <v>240</v>
      </c>
      <c r="G206" s="152"/>
      <c r="H206" s="31">
        <f>H207</f>
        <v>3374.7</v>
      </c>
      <c r="I206" s="31"/>
      <c r="J206" s="48"/>
    </row>
    <row r="207" spans="1:10" ht="27.75" customHeight="1">
      <c r="A207" s="56" t="s">
        <v>116</v>
      </c>
      <c r="B207" s="63">
        <v>650</v>
      </c>
      <c r="C207" s="77">
        <v>4</v>
      </c>
      <c r="D207" s="78">
        <v>9</v>
      </c>
      <c r="E207" s="34">
        <v>4030602</v>
      </c>
      <c r="F207" s="29">
        <v>244</v>
      </c>
      <c r="G207" s="152"/>
      <c r="H207" s="31">
        <v>3374.7</v>
      </c>
      <c r="I207" s="31"/>
      <c r="J207" s="48"/>
    </row>
    <row r="208" spans="1:10" ht="51" customHeight="1">
      <c r="A208" s="56" t="s">
        <v>157</v>
      </c>
      <c r="B208" s="63">
        <v>650</v>
      </c>
      <c r="C208" s="77">
        <v>4</v>
      </c>
      <c r="D208" s="78">
        <v>9</v>
      </c>
      <c r="E208" s="34">
        <v>1100000</v>
      </c>
      <c r="F208" s="29"/>
      <c r="G208" s="152"/>
      <c r="H208" s="31">
        <f aca="true" t="shared" si="6" ref="H208:I212">H209</f>
        <v>2065.3</v>
      </c>
      <c r="I208" s="31">
        <f t="shared" si="6"/>
        <v>1962</v>
      </c>
      <c r="J208" s="48"/>
    </row>
    <row r="209" spans="1:10" ht="65.25" customHeight="1">
      <c r="A209" s="56" t="s">
        <v>155</v>
      </c>
      <c r="B209" s="63">
        <v>650</v>
      </c>
      <c r="C209" s="77">
        <v>4</v>
      </c>
      <c r="D209" s="78">
        <v>9</v>
      </c>
      <c r="E209" s="34">
        <v>1110000</v>
      </c>
      <c r="F209" s="29"/>
      <c r="G209" s="152"/>
      <c r="H209" s="31">
        <f t="shared" si="6"/>
        <v>2065.3</v>
      </c>
      <c r="I209" s="31">
        <f t="shared" si="6"/>
        <v>1962</v>
      </c>
      <c r="J209" s="48"/>
    </row>
    <row r="210" spans="1:10" ht="120" customHeight="1">
      <c r="A210" s="56" t="s">
        <v>210</v>
      </c>
      <c r="B210" s="63">
        <v>650</v>
      </c>
      <c r="C210" s="77">
        <v>4</v>
      </c>
      <c r="D210" s="78">
        <v>9</v>
      </c>
      <c r="E210" s="34">
        <v>1115641</v>
      </c>
      <c r="F210" s="29"/>
      <c r="G210" s="152"/>
      <c r="H210" s="31">
        <f t="shared" si="6"/>
        <v>2065.3</v>
      </c>
      <c r="I210" s="31">
        <f t="shared" si="6"/>
        <v>1962</v>
      </c>
      <c r="J210" s="48"/>
    </row>
    <row r="211" spans="1:10" ht="32.25" customHeight="1">
      <c r="A211" s="56" t="s">
        <v>114</v>
      </c>
      <c r="B211" s="63">
        <v>650</v>
      </c>
      <c r="C211" s="77">
        <v>4</v>
      </c>
      <c r="D211" s="78">
        <v>9</v>
      </c>
      <c r="E211" s="34">
        <v>1115641</v>
      </c>
      <c r="F211" s="29">
        <v>200</v>
      </c>
      <c r="G211" s="152"/>
      <c r="H211" s="31">
        <f t="shared" si="6"/>
        <v>2065.3</v>
      </c>
      <c r="I211" s="31">
        <f t="shared" si="6"/>
        <v>1962</v>
      </c>
      <c r="J211" s="48"/>
    </row>
    <row r="212" spans="1:10" ht="27" customHeight="1">
      <c r="A212" s="56" t="s">
        <v>115</v>
      </c>
      <c r="B212" s="63">
        <v>650</v>
      </c>
      <c r="C212" s="77">
        <v>4</v>
      </c>
      <c r="D212" s="78">
        <v>9</v>
      </c>
      <c r="E212" s="34">
        <v>1115641</v>
      </c>
      <c r="F212" s="29">
        <v>240</v>
      </c>
      <c r="G212" s="152"/>
      <c r="H212" s="31">
        <f t="shared" si="6"/>
        <v>2065.3</v>
      </c>
      <c r="I212" s="31">
        <f t="shared" si="6"/>
        <v>1962</v>
      </c>
      <c r="J212" s="48"/>
    </row>
    <row r="213" spans="1:10" ht="37.5" customHeight="1">
      <c r="A213" s="53" t="s">
        <v>127</v>
      </c>
      <c r="B213" s="63">
        <v>650</v>
      </c>
      <c r="C213" s="77">
        <v>4</v>
      </c>
      <c r="D213" s="78">
        <v>9</v>
      </c>
      <c r="E213" s="34">
        <v>1115641</v>
      </c>
      <c r="F213" s="29">
        <v>243</v>
      </c>
      <c r="G213" s="152"/>
      <c r="H213" s="31">
        <v>2065.3</v>
      </c>
      <c r="I213" s="31">
        <v>1962</v>
      </c>
      <c r="J213" s="48"/>
    </row>
    <row r="214" spans="1:10" ht="30.75" customHeight="1">
      <c r="A214" s="56" t="s">
        <v>116</v>
      </c>
      <c r="B214" s="63">
        <v>650</v>
      </c>
      <c r="C214" s="77">
        <v>4</v>
      </c>
      <c r="D214" s="78">
        <v>9</v>
      </c>
      <c r="E214" s="34">
        <v>1115641</v>
      </c>
      <c r="F214" s="29">
        <v>244</v>
      </c>
      <c r="G214" s="152"/>
      <c r="H214" s="31">
        <v>0</v>
      </c>
      <c r="I214" s="45"/>
      <c r="J214" s="48"/>
    </row>
    <row r="215" spans="1:10" ht="12.75">
      <c r="A215" s="53" t="s">
        <v>102</v>
      </c>
      <c r="B215" s="71">
        <v>650</v>
      </c>
      <c r="C215" s="68">
        <v>4</v>
      </c>
      <c r="D215" s="69">
        <v>10</v>
      </c>
      <c r="E215" s="70"/>
      <c r="F215" s="71"/>
      <c r="G215" s="151">
        <f>G217</f>
        <v>0</v>
      </c>
      <c r="H215" s="73">
        <f aca="true" t="shared" si="7" ref="H215:H220">H216</f>
        <v>440.7</v>
      </c>
      <c r="I215" s="72"/>
      <c r="J215" s="48"/>
    </row>
    <row r="216" spans="1:10" ht="12.75">
      <c r="A216" s="53" t="s">
        <v>140</v>
      </c>
      <c r="B216" s="63">
        <v>650</v>
      </c>
      <c r="C216" s="77">
        <v>4</v>
      </c>
      <c r="D216" s="78">
        <v>10</v>
      </c>
      <c r="E216" s="79">
        <v>4000000</v>
      </c>
      <c r="F216" s="71"/>
      <c r="G216" s="151"/>
      <c r="H216" s="74">
        <f t="shared" si="7"/>
        <v>440.7</v>
      </c>
      <c r="I216" s="72"/>
      <c r="J216" s="48"/>
    </row>
    <row r="217" spans="1:10" ht="25.5">
      <c r="A217" s="53" t="s">
        <v>136</v>
      </c>
      <c r="B217" s="63">
        <v>650</v>
      </c>
      <c r="C217" s="30">
        <v>4</v>
      </c>
      <c r="D217" s="33">
        <v>10</v>
      </c>
      <c r="E217" s="34">
        <v>4010000</v>
      </c>
      <c r="F217" s="29"/>
      <c r="G217" s="152">
        <f>G218</f>
        <v>0</v>
      </c>
      <c r="H217" s="31">
        <f t="shared" si="7"/>
        <v>440.7</v>
      </c>
      <c r="I217" s="45"/>
      <c r="J217" s="48"/>
    </row>
    <row r="218" spans="1:10" ht="24.75" customHeight="1">
      <c r="A218" s="53" t="s">
        <v>141</v>
      </c>
      <c r="B218" s="63">
        <v>650</v>
      </c>
      <c r="C218" s="30">
        <v>4</v>
      </c>
      <c r="D218" s="33">
        <v>10</v>
      </c>
      <c r="E218" s="34">
        <v>4010240</v>
      </c>
      <c r="F218" s="29"/>
      <c r="G218" s="152">
        <f>G219</f>
        <v>0</v>
      </c>
      <c r="H218" s="31">
        <f>H219</f>
        <v>440.7</v>
      </c>
      <c r="I218" s="45"/>
      <c r="J218" s="48"/>
    </row>
    <row r="219" spans="1:10" ht="30.75" customHeight="1">
      <c r="A219" s="53" t="s">
        <v>114</v>
      </c>
      <c r="B219" s="63">
        <v>650</v>
      </c>
      <c r="C219" s="30">
        <v>4</v>
      </c>
      <c r="D219" s="33">
        <v>10</v>
      </c>
      <c r="E219" s="34">
        <v>4010240</v>
      </c>
      <c r="F219" s="29">
        <v>200</v>
      </c>
      <c r="G219" s="152"/>
      <c r="H219" s="31">
        <f t="shared" si="7"/>
        <v>440.7</v>
      </c>
      <c r="I219" s="45"/>
      <c r="J219" s="48"/>
    </row>
    <row r="220" spans="1:10" ht="28.5" customHeight="1">
      <c r="A220" s="56" t="s">
        <v>115</v>
      </c>
      <c r="B220" s="63">
        <v>650</v>
      </c>
      <c r="C220" s="30">
        <v>4</v>
      </c>
      <c r="D220" s="33">
        <v>10</v>
      </c>
      <c r="E220" s="34">
        <v>4010240</v>
      </c>
      <c r="F220" s="29">
        <v>240</v>
      </c>
      <c r="G220" s="152"/>
      <c r="H220" s="31">
        <f t="shared" si="7"/>
        <v>440.7</v>
      </c>
      <c r="I220" s="45"/>
      <c r="J220" s="48"/>
    </row>
    <row r="221" spans="1:10" ht="40.5" customHeight="1">
      <c r="A221" s="53" t="s">
        <v>120</v>
      </c>
      <c r="B221" s="63">
        <v>650</v>
      </c>
      <c r="C221" s="30">
        <v>4</v>
      </c>
      <c r="D221" s="33">
        <v>10</v>
      </c>
      <c r="E221" s="34">
        <v>4010240</v>
      </c>
      <c r="F221" s="29">
        <v>242</v>
      </c>
      <c r="G221" s="152"/>
      <c r="H221" s="31">
        <v>440.7</v>
      </c>
      <c r="I221" s="45"/>
      <c r="J221" s="48"/>
    </row>
    <row r="222" spans="1:10" ht="24.75" customHeight="1" hidden="1">
      <c r="A222" s="53"/>
      <c r="B222" s="63"/>
      <c r="C222" s="30"/>
      <c r="D222" s="33"/>
      <c r="E222" s="34"/>
      <c r="F222" s="29"/>
      <c r="G222" s="152"/>
      <c r="H222" s="31"/>
      <c r="I222" s="45"/>
      <c r="J222" s="48"/>
    </row>
    <row r="223" spans="1:10" ht="28.5" customHeight="1">
      <c r="A223" s="53" t="s">
        <v>18</v>
      </c>
      <c r="B223" s="71">
        <v>650</v>
      </c>
      <c r="C223" s="68">
        <v>4</v>
      </c>
      <c r="D223" s="69">
        <v>12</v>
      </c>
      <c r="E223" s="70"/>
      <c r="F223" s="71"/>
      <c r="G223" s="151" t="e">
        <f>G228+#REF!</f>
        <v>#REF!</v>
      </c>
      <c r="H223" s="73">
        <f aca="true" t="shared" si="8" ref="H223:H228">H224</f>
        <v>112</v>
      </c>
      <c r="I223" s="45"/>
      <c r="J223" s="48"/>
    </row>
    <row r="224" spans="1:10" ht="18" customHeight="1">
      <c r="A224" s="53" t="s">
        <v>140</v>
      </c>
      <c r="B224" s="63">
        <v>650</v>
      </c>
      <c r="C224" s="77">
        <v>4</v>
      </c>
      <c r="D224" s="78">
        <v>12</v>
      </c>
      <c r="E224" s="79">
        <v>4000000</v>
      </c>
      <c r="F224" s="71"/>
      <c r="G224" s="151"/>
      <c r="H224" s="74">
        <f t="shared" si="8"/>
        <v>112</v>
      </c>
      <c r="I224" s="45"/>
      <c r="J224" s="48"/>
    </row>
    <row r="225" spans="1:10" ht="24" customHeight="1">
      <c r="A225" s="53" t="s">
        <v>148</v>
      </c>
      <c r="B225" s="63">
        <v>650</v>
      </c>
      <c r="C225" s="77">
        <v>4</v>
      </c>
      <c r="D225" s="78">
        <v>12</v>
      </c>
      <c r="E225" s="79">
        <v>4030000</v>
      </c>
      <c r="F225" s="71"/>
      <c r="G225" s="151"/>
      <c r="H225" s="74">
        <f t="shared" si="8"/>
        <v>112</v>
      </c>
      <c r="I225" s="45"/>
      <c r="J225" s="48"/>
    </row>
    <row r="226" spans="1:10" ht="25.5">
      <c r="A226" s="53" t="s">
        <v>91</v>
      </c>
      <c r="B226" s="63">
        <v>650</v>
      </c>
      <c r="C226" s="30">
        <v>4</v>
      </c>
      <c r="D226" s="33">
        <v>12</v>
      </c>
      <c r="E226" s="34">
        <v>4032137</v>
      </c>
      <c r="F226" s="29"/>
      <c r="G226" s="152">
        <f>G227</f>
        <v>0</v>
      </c>
      <c r="H226" s="31">
        <f t="shared" si="8"/>
        <v>112</v>
      </c>
      <c r="I226" s="48"/>
      <c r="J226" s="48"/>
    </row>
    <row r="227" spans="1:10" ht="25.5">
      <c r="A227" s="53" t="s">
        <v>114</v>
      </c>
      <c r="B227" s="63">
        <v>650</v>
      </c>
      <c r="C227" s="30">
        <v>4</v>
      </c>
      <c r="D227" s="33">
        <v>12</v>
      </c>
      <c r="E227" s="34">
        <v>4032137</v>
      </c>
      <c r="F227" s="29">
        <v>200</v>
      </c>
      <c r="G227" s="152">
        <v>0</v>
      </c>
      <c r="H227" s="31">
        <f t="shared" si="8"/>
        <v>112</v>
      </c>
      <c r="I227" s="48"/>
      <c r="J227" s="48"/>
    </row>
    <row r="228" spans="1:10" ht="25.5">
      <c r="A228" s="56" t="s">
        <v>115</v>
      </c>
      <c r="B228" s="63">
        <v>650</v>
      </c>
      <c r="C228" s="30">
        <v>4</v>
      </c>
      <c r="D228" s="33">
        <v>12</v>
      </c>
      <c r="E228" s="34">
        <v>4032137</v>
      </c>
      <c r="F228" s="29">
        <v>240</v>
      </c>
      <c r="G228" s="152">
        <f>G229</f>
        <v>0</v>
      </c>
      <c r="H228" s="31">
        <f t="shared" si="8"/>
        <v>112</v>
      </c>
      <c r="I228" s="48"/>
      <c r="J228" s="48"/>
    </row>
    <row r="229" spans="1:10" ht="30" customHeight="1">
      <c r="A229" s="53" t="s">
        <v>116</v>
      </c>
      <c r="B229" s="63">
        <v>650</v>
      </c>
      <c r="C229" s="30">
        <v>4</v>
      </c>
      <c r="D229" s="33">
        <v>12</v>
      </c>
      <c r="E229" s="34">
        <v>4032137</v>
      </c>
      <c r="F229" s="29">
        <v>244</v>
      </c>
      <c r="G229" s="152">
        <f>G230</f>
        <v>0</v>
      </c>
      <c r="H229" s="31">
        <v>112</v>
      </c>
      <c r="I229" s="48"/>
      <c r="J229" s="48"/>
    </row>
    <row r="230" spans="1:10" ht="12.75" hidden="1">
      <c r="A230" s="53"/>
      <c r="B230" s="63"/>
      <c r="C230" s="30"/>
      <c r="D230" s="33"/>
      <c r="E230" s="34"/>
      <c r="F230" s="29"/>
      <c r="G230" s="152"/>
      <c r="H230" s="31"/>
      <c r="I230" s="48"/>
      <c r="J230" s="48"/>
    </row>
    <row r="231" spans="1:11" ht="17.25" customHeight="1">
      <c r="A231" s="53" t="s">
        <v>152</v>
      </c>
      <c r="B231" s="71">
        <v>650</v>
      </c>
      <c r="C231" s="68">
        <v>5</v>
      </c>
      <c r="D231" s="69"/>
      <c r="E231" s="71"/>
      <c r="F231" s="71"/>
      <c r="G231" s="151" t="e">
        <f>G232+#REF!+#REF!</f>
        <v>#REF!</v>
      </c>
      <c r="H231" s="73">
        <f>H232+H253+H267</f>
        <v>24366.5</v>
      </c>
      <c r="I231" s="72">
        <f>I267</f>
        <v>1900</v>
      </c>
      <c r="J231" s="48"/>
      <c r="K231" s="20" t="s">
        <v>196</v>
      </c>
    </row>
    <row r="232" spans="1:10" ht="12.75">
      <c r="A232" s="53" t="s">
        <v>78</v>
      </c>
      <c r="B232" s="63">
        <v>650</v>
      </c>
      <c r="C232" s="77">
        <v>5</v>
      </c>
      <c r="D232" s="78">
        <v>1</v>
      </c>
      <c r="E232" s="63"/>
      <c r="F232" s="63"/>
      <c r="G232" s="153">
        <f>G234+G237</f>
        <v>0</v>
      </c>
      <c r="H232" s="74">
        <f>H233+H244</f>
        <v>7515</v>
      </c>
      <c r="I232" s="48"/>
      <c r="J232" s="48"/>
    </row>
    <row r="233" spans="1:10" ht="12.75">
      <c r="A233" s="53" t="s">
        <v>140</v>
      </c>
      <c r="B233" s="63">
        <v>650</v>
      </c>
      <c r="C233" s="77">
        <v>5</v>
      </c>
      <c r="D233" s="78">
        <v>1</v>
      </c>
      <c r="E233" s="63">
        <v>4000000</v>
      </c>
      <c r="F233" s="63"/>
      <c r="G233" s="153"/>
      <c r="H233" s="74">
        <f>H234</f>
        <v>6915</v>
      </c>
      <c r="I233" s="48"/>
      <c r="J233" s="48"/>
    </row>
    <row r="234" spans="1:10" ht="25.5">
      <c r="A234" s="53" t="s">
        <v>151</v>
      </c>
      <c r="B234" s="63">
        <v>650</v>
      </c>
      <c r="C234" s="30">
        <v>5</v>
      </c>
      <c r="D234" s="33">
        <v>1</v>
      </c>
      <c r="E234" s="29">
        <v>4060000</v>
      </c>
      <c r="F234" s="29"/>
      <c r="G234" s="152">
        <f>G235</f>
        <v>0</v>
      </c>
      <c r="H234" s="31">
        <f>H235</f>
        <v>6915</v>
      </c>
      <c r="I234" s="59"/>
      <c r="J234" s="48"/>
    </row>
    <row r="235" spans="1:10" ht="17.25" customHeight="1">
      <c r="A235" s="53" t="s">
        <v>153</v>
      </c>
      <c r="B235" s="63">
        <v>650</v>
      </c>
      <c r="C235" s="30">
        <v>5</v>
      </c>
      <c r="D235" s="33">
        <v>1</v>
      </c>
      <c r="E235" s="29">
        <v>4062120</v>
      </c>
      <c r="F235" s="26"/>
      <c r="G235" s="152">
        <f>G236</f>
        <v>0</v>
      </c>
      <c r="H235" s="31">
        <f>H236</f>
        <v>6915</v>
      </c>
      <c r="I235" s="48"/>
      <c r="J235" s="48"/>
    </row>
    <row r="236" spans="1:10" ht="27.75" customHeight="1">
      <c r="A236" s="53" t="s">
        <v>114</v>
      </c>
      <c r="B236" s="63">
        <v>650</v>
      </c>
      <c r="C236" s="30">
        <v>5</v>
      </c>
      <c r="D236" s="33">
        <v>1</v>
      </c>
      <c r="E236" s="29">
        <v>4062120</v>
      </c>
      <c r="F236" s="29">
        <v>200</v>
      </c>
      <c r="G236" s="152"/>
      <c r="H236" s="31">
        <f>H237</f>
        <v>6915</v>
      </c>
      <c r="I236" s="48"/>
      <c r="J236" s="48"/>
    </row>
    <row r="237" spans="1:10" ht="25.5">
      <c r="A237" s="56" t="s">
        <v>115</v>
      </c>
      <c r="B237" s="63">
        <v>650</v>
      </c>
      <c r="C237" s="30">
        <v>5</v>
      </c>
      <c r="D237" s="33">
        <v>1</v>
      </c>
      <c r="E237" s="29">
        <v>4062120</v>
      </c>
      <c r="F237" s="29">
        <v>240</v>
      </c>
      <c r="G237" s="152">
        <f>G238</f>
        <v>0</v>
      </c>
      <c r="H237" s="31">
        <f>H238+H243</f>
        <v>6915</v>
      </c>
      <c r="I237" s="48"/>
      <c r="J237" s="48"/>
    </row>
    <row r="238" spans="1:10" ht="40.5" customHeight="1">
      <c r="A238" s="53" t="s">
        <v>127</v>
      </c>
      <c r="B238" s="63">
        <v>650</v>
      </c>
      <c r="C238" s="30">
        <v>5</v>
      </c>
      <c r="D238" s="33">
        <v>1</v>
      </c>
      <c r="E238" s="29">
        <v>4062120</v>
      </c>
      <c r="F238" s="29">
        <v>243</v>
      </c>
      <c r="G238" s="152">
        <f>G239+G241</f>
        <v>0</v>
      </c>
      <c r="H238" s="31">
        <v>6790</v>
      </c>
      <c r="I238" s="48"/>
      <c r="J238" s="48"/>
    </row>
    <row r="239" spans="1:10" ht="12.75" hidden="1">
      <c r="A239" s="53"/>
      <c r="B239" s="63"/>
      <c r="C239" s="30"/>
      <c r="D239" s="33"/>
      <c r="E239" s="29"/>
      <c r="F239" s="29"/>
      <c r="G239" s="152">
        <f>G240</f>
        <v>0</v>
      </c>
      <c r="H239" s="31"/>
      <c r="I239" s="48"/>
      <c r="J239" s="48"/>
    </row>
    <row r="240" spans="1:10" ht="12.75" hidden="1">
      <c r="A240" s="53"/>
      <c r="B240" s="63"/>
      <c r="C240" s="30"/>
      <c r="D240" s="33"/>
      <c r="E240" s="29"/>
      <c r="F240" s="29"/>
      <c r="G240" s="152"/>
      <c r="H240" s="31"/>
      <c r="I240" s="48"/>
      <c r="J240" s="48"/>
    </row>
    <row r="241" spans="1:10" ht="12.75" hidden="1">
      <c r="A241" s="53"/>
      <c r="B241" s="63"/>
      <c r="C241" s="30"/>
      <c r="D241" s="33"/>
      <c r="E241" s="29"/>
      <c r="F241" s="29"/>
      <c r="G241" s="152">
        <f>G242</f>
        <v>0</v>
      </c>
      <c r="H241" s="31"/>
      <c r="I241" s="48"/>
      <c r="J241" s="48"/>
    </row>
    <row r="242" spans="1:10" ht="12.75" hidden="1">
      <c r="A242" s="53"/>
      <c r="B242" s="63"/>
      <c r="C242" s="30"/>
      <c r="D242" s="33"/>
      <c r="E242" s="29"/>
      <c r="F242" s="29"/>
      <c r="G242" s="152"/>
      <c r="H242" s="31"/>
      <c r="I242" s="48"/>
      <c r="J242" s="48"/>
    </row>
    <row r="243" spans="1:10" ht="38.25">
      <c r="A243" s="53" t="s">
        <v>116</v>
      </c>
      <c r="B243" s="63">
        <v>650</v>
      </c>
      <c r="C243" s="30">
        <v>5</v>
      </c>
      <c r="D243" s="33">
        <v>1</v>
      </c>
      <c r="E243" s="29">
        <v>4062120</v>
      </c>
      <c r="F243" s="29">
        <v>244</v>
      </c>
      <c r="G243" s="152"/>
      <c r="H243" s="31">
        <v>125</v>
      </c>
      <c r="I243" s="48"/>
      <c r="J243" s="48"/>
    </row>
    <row r="244" spans="1:10" ht="63.75">
      <c r="A244" s="53" t="s">
        <v>154</v>
      </c>
      <c r="B244" s="63">
        <v>650</v>
      </c>
      <c r="C244" s="30">
        <v>5</v>
      </c>
      <c r="D244" s="33">
        <v>1</v>
      </c>
      <c r="E244" s="29">
        <v>1400000</v>
      </c>
      <c r="F244" s="29"/>
      <c r="G244" s="152"/>
      <c r="H244" s="31">
        <f>H246</f>
        <v>600</v>
      </c>
      <c r="I244" s="31"/>
      <c r="J244" s="48"/>
    </row>
    <row r="245" spans="1:10" ht="64.5" customHeight="1">
      <c r="A245" s="53" t="s">
        <v>172</v>
      </c>
      <c r="B245" s="63">
        <v>650</v>
      </c>
      <c r="C245" s="30">
        <v>5</v>
      </c>
      <c r="D245" s="33">
        <v>1</v>
      </c>
      <c r="E245" s="29">
        <v>1402123</v>
      </c>
      <c r="F245" s="29"/>
      <c r="G245" s="152"/>
      <c r="H245" s="31">
        <v>600</v>
      </c>
      <c r="I245" s="31"/>
      <c r="J245" s="48"/>
    </row>
    <row r="246" spans="1:10" ht="25.5">
      <c r="A246" s="53" t="s">
        <v>114</v>
      </c>
      <c r="B246" s="63">
        <v>650</v>
      </c>
      <c r="C246" s="30">
        <v>5</v>
      </c>
      <c r="D246" s="33">
        <v>1</v>
      </c>
      <c r="E246" s="29">
        <v>1402123</v>
      </c>
      <c r="F246" s="29">
        <v>200</v>
      </c>
      <c r="G246" s="152"/>
      <c r="H246" s="31">
        <f>H247</f>
        <v>600</v>
      </c>
      <c r="I246" s="31"/>
      <c r="J246" s="48"/>
    </row>
    <row r="247" spans="1:10" ht="25.5">
      <c r="A247" s="53" t="s">
        <v>115</v>
      </c>
      <c r="B247" s="63">
        <v>650</v>
      </c>
      <c r="C247" s="30">
        <v>5</v>
      </c>
      <c r="D247" s="33">
        <v>1</v>
      </c>
      <c r="E247" s="29">
        <v>1402123</v>
      </c>
      <c r="F247" s="29">
        <v>240</v>
      </c>
      <c r="G247" s="152"/>
      <c r="H247" s="31">
        <f>+H248</f>
        <v>600</v>
      </c>
      <c r="I247" s="31"/>
      <c r="J247" s="48"/>
    </row>
    <row r="248" spans="1:10" ht="38.25">
      <c r="A248" s="53" t="s">
        <v>127</v>
      </c>
      <c r="B248" s="63">
        <v>650</v>
      </c>
      <c r="C248" s="30">
        <v>5</v>
      </c>
      <c r="D248" s="33">
        <v>1</v>
      </c>
      <c r="E248" s="29">
        <v>1402123</v>
      </c>
      <c r="F248" s="29">
        <v>243</v>
      </c>
      <c r="G248" s="152"/>
      <c r="H248" s="31">
        <v>600</v>
      </c>
      <c r="I248" s="31"/>
      <c r="J248" s="48"/>
    </row>
    <row r="249" spans="1:10" ht="30" customHeight="1">
      <c r="A249" s="53" t="s">
        <v>116</v>
      </c>
      <c r="B249" s="63">
        <v>650</v>
      </c>
      <c r="C249" s="30">
        <v>5</v>
      </c>
      <c r="D249" s="33">
        <v>1</v>
      </c>
      <c r="E249" s="29">
        <v>1402123</v>
      </c>
      <c r="F249" s="29">
        <v>244</v>
      </c>
      <c r="G249" s="152"/>
      <c r="H249" s="31">
        <v>0</v>
      </c>
      <c r="I249" s="31"/>
      <c r="J249" s="48"/>
    </row>
    <row r="250" spans="1:10" ht="12.75" hidden="1">
      <c r="A250" s="53"/>
      <c r="B250" s="63">
        <v>650</v>
      </c>
      <c r="C250" s="30"/>
      <c r="D250" s="33"/>
      <c r="E250" s="29"/>
      <c r="F250" s="29"/>
      <c r="G250" s="152"/>
      <c r="H250" s="31"/>
      <c r="I250" s="48"/>
      <c r="J250" s="48"/>
    </row>
    <row r="251" spans="1:10" ht="12.75" hidden="1">
      <c r="A251" s="53" t="s">
        <v>57</v>
      </c>
      <c r="B251" s="63">
        <v>650</v>
      </c>
      <c r="C251" s="30"/>
      <c r="D251" s="33"/>
      <c r="E251" s="29"/>
      <c r="F251" s="29"/>
      <c r="G251" s="152"/>
      <c r="H251" s="31"/>
      <c r="I251" s="48"/>
      <c r="J251" s="48"/>
    </row>
    <row r="252" spans="1:10" ht="12.75" hidden="1">
      <c r="A252" s="53"/>
      <c r="B252" s="63">
        <v>650</v>
      </c>
      <c r="C252" s="30"/>
      <c r="D252" s="33"/>
      <c r="E252" s="29"/>
      <c r="F252" s="29"/>
      <c r="G252" s="152"/>
      <c r="H252" s="31"/>
      <c r="I252" s="48"/>
      <c r="J252" s="48"/>
    </row>
    <row r="253" spans="1:10" ht="12.75">
      <c r="A253" s="181" t="s">
        <v>24</v>
      </c>
      <c r="B253" s="63">
        <v>650</v>
      </c>
      <c r="C253" s="30">
        <v>5</v>
      </c>
      <c r="D253" s="33">
        <v>2</v>
      </c>
      <c r="E253" s="29"/>
      <c r="F253" s="29"/>
      <c r="G253" s="152">
        <f>G254+G256+G258+G260+G264</f>
        <v>0</v>
      </c>
      <c r="H253" s="31">
        <f>H262</f>
        <v>2584</v>
      </c>
      <c r="I253" s="88"/>
      <c r="J253" s="88"/>
    </row>
    <row r="254" spans="1:10" ht="12.75" hidden="1">
      <c r="A254" s="53"/>
      <c r="B254" s="63">
        <v>650</v>
      </c>
      <c r="C254" s="30">
        <v>5</v>
      </c>
      <c r="D254" s="33">
        <v>2</v>
      </c>
      <c r="E254" s="29"/>
      <c r="F254" s="29"/>
      <c r="G254" s="152">
        <f>G255</f>
        <v>0</v>
      </c>
      <c r="H254" s="31"/>
      <c r="I254" s="48"/>
      <c r="J254" s="48"/>
    </row>
    <row r="255" spans="1:10" ht="12.75" hidden="1">
      <c r="A255" s="53" t="s">
        <v>74</v>
      </c>
      <c r="B255" s="63">
        <v>650</v>
      </c>
      <c r="C255" s="30">
        <v>5</v>
      </c>
      <c r="D255" s="33">
        <v>2</v>
      </c>
      <c r="E255" s="29"/>
      <c r="F255" s="29">
        <v>6</v>
      </c>
      <c r="G255" s="152"/>
      <c r="H255" s="31"/>
      <c r="I255" s="48"/>
      <c r="J255" s="48"/>
    </row>
    <row r="256" spans="1:10" ht="63.75" hidden="1">
      <c r="A256" s="53" t="s">
        <v>75</v>
      </c>
      <c r="B256" s="63">
        <v>650</v>
      </c>
      <c r="C256" s="30">
        <v>5</v>
      </c>
      <c r="D256" s="33">
        <v>2</v>
      </c>
      <c r="E256" s="29"/>
      <c r="F256" s="29"/>
      <c r="G256" s="152">
        <f>G257</f>
        <v>0</v>
      </c>
      <c r="H256" s="31"/>
      <c r="I256" s="48"/>
      <c r="J256" s="48"/>
    </row>
    <row r="257" spans="1:10" ht="12.75" hidden="1">
      <c r="A257" s="53" t="s">
        <v>61</v>
      </c>
      <c r="B257" s="63">
        <v>650</v>
      </c>
      <c r="C257" s="30">
        <v>5</v>
      </c>
      <c r="D257" s="33">
        <v>2</v>
      </c>
      <c r="E257" s="29"/>
      <c r="F257" s="29">
        <v>6</v>
      </c>
      <c r="G257" s="152"/>
      <c r="H257" s="31"/>
      <c r="I257" s="48"/>
      <c r="J257" s="48"/>
    </row>
    <row r="258" spans="1:10" ht="63.75" hidden="1">
      <c r="A258" s="53" t="s">
        <v>76</v>
      </c>
      <c r="B258" s="63">
        <v>650</v>
      </c>
      <c r="C258" s="30">
        <v>5</v>
      </c>
      <c r="D258" s="33">
        <v>2</v>
      </c>
      <c r="E258" s="29"/>
      <c r="F258" s="29"/>
      <c r="G258" s="152">
        <f>G259</f>
        <v>0</v>
      </c>
      <c r="H258" s="31"/>
      <c r="I258" s="48"/>
      <c r="J258" s="48"/>
    </row>
    <row r="259" spans="1:10" ht="12.75" hidden="1">
      <c r="A259" s="53" t="s">
        <v>61</v>
      </c>
      <c r="B259" s="63">
        <v>650</v>
      </c>
      <c r="C259" s="30">
        <v>5</v>
      </c>
      <c r="D259" s="33">
        <v>2</v>
      </c>
      <c r="E259" s="29"/>
      <c r="F259" s="29">
        <v>6</v>
      </c>
      <c r="G259" s="152"/>
      <c r="H259" s="31"/>
      <c r="I259" s="48"/>
      <c r="J259" s="48"/>
    </row>
    <row r="260" spans="1:10" ht="63.75" hidden="1">
      <c r="A260" s="53" t="s">
        <v>77</v>
      </c>
      <c r="B260" s="63">
        <v>650</v>
      </c>
      <c r="C260" s="30">
        <v>5</v>
      </c>
      <c r="D260" s="33">
        <v>2</v>
      </c>
      <c r="E260" s="29"/>
      <c r="F260" s="29"/>
      <c r="G260" s="152">
        <f>G261</f>
        <v>0</v>
      </c>
      <c r="H260" s="31"/>
      <c r="I260" s="48"/>
      <c r="J260" s="48"/>
    </row>
    <row r="261" spans="1:10" ht="12.75" hidden="1">
      <c r="A261" s="53" t="s">
        <v>61</v>
      </c>
      <c r="B261" s="63">
        <v>650</v>
      </c>
      <c r="C261" s="30">
        <v>5</v>
      </c>
      <c r="D261" s="33">
        <v>2</v>
      </c>
      <c r="E261" s="29"/>
      <c r="F261" s="29">
        <v>6</v>
      </c>
      <c r="G261" s="152"/>
      <c r="H261" s="31"/>
      <c r="I261" s="48"/>
      <c r="J261" s="48"/>
    </row>
    <row r="262" spans="1:10" ht="12.75">
      <c r="A262" s="53" t="s">
        <v>140</v>
      </c>
      <c r="B262" s="63">
        <v>650</v>
      </c>
      <c r="C262" s="30">
        <v>5</v>
      </c>
      <c r="D262" s="33">
        <v>2</v>
      </c>
      <c r="E262" s="29">
        <v>4000000</v>
      </c>
      <c r="F262" s="29"/>
      <c r="G262" s="152"/>
      <c r="H262" s="31">
        <f>H263</f>
        <v>2584</v>
      </c>
      <c r="I262" s="48"/>
      <c r="J262" s="48"/>
    </row>
    <row r="263" spans="1:10" ht="25.5">
      <c r="A263" s="53" t="s">
        <v>159</v>
      </c>
      <c r="B263" s="63">
        <v>650</v>
      </c>
      <c r="C263" s="30">
        <v>5</v>
      </c>
      <c r="D263" s="33">
        <v>2</v>
      </c>
      <c r="E263" s="29">
        <v>4060000</v>
      </c>
      <c r="F263" s="29"/>
      <c r="G263" s="152"/>
      <c r="H263" s="31">
        <f>H264</f>
        <v>2584</v>
      </c>
      <c r="I263" s="48"/>
      <c r="J263" s="48"/>
    </row>
    <row r="264" spans="1:10" ht="25.5">
      <c r="A264" s="53" t="s">
        <v>158</v>
      </c>
      <c r="B264" s="63">
        <v>650</v>
      </c>
      <c r="C264" s="30">
        <v>5</v>
      </c>
      <c r="D264" s="33">
        <v>2</v>
      </c>
      <c r="E264" s="29">
        <v>4062125</v>
      </c>
      <c r="F264" s="29"/>
      <c r="G264" s="152">
        <f>G265</f>
        <v>0</v>
      </c>
      <c r="H264" s="31">
        <f>H265</f>
        <v>2584</v>
      </c>
      <c r="I264" s="48"/>
      <c r="J264" s="48"/>
    </row>
    <row r="265" spans="1:10" ht="23.25" customHeight="1">
      <c r="A265" s="53" t="s">
        <v>117</v>
      </c>
      <c r="B265" s="63">
        <v>650</v>
      </c>
      <c r="C265" s="30">
        <v>5</v>
      </c>
      <c r="D265" s="33">
        <v>2</v>
      </c>
      <c r="E265" s="29">
        <v>4062125</v>
      </c>
      <c r="F265" s="29">
        <v>800</v>
      </c>
      <c r="G265" s="152"/>
      <c r="H265" s="31">
        <f>H266</f>
        <v>2584</v>
      </c>
      <c r="I265" s="48"/>
      <c r="J265" s="48"/>
    </row>
    <row r="266" spans="1:10" ht="37.5" customHeight="1">
      <c r="A266" s="160" t="s">
        <v>227</v>
      </c>
      <c r="B266" s="63">
        <v>650</v>
      </c>
      <c r="C266" s="30">
        <v>5</v>
      </c>
      <c r="D266" s="33">
        <v>2</v>
      </c>
      <c r="E266" s="29">
        <v>4062125</v>
      </c>
      <c r="F266" s="29">
        <v>810</v>
      </c>
      <c r="G266" s="152"/>
      <c r="H266" s="31">
        <v>2584</v>
      </c>
      <c r="I266" s="45"/>
      <c r="J266" s="48"/>
    </row>
    <row r="267" spans="1:10" ht="16.5" customHeight="1">
      <c r="A267" s="53" t="s">
        <v>58</v>
      </c>
      <c r="B267" s="63">
        <v>650</v>
      </c>
      <c r="C267" s="30">
        <v>5</v>
      </c>
      <c r="D267" s="33">
        <v>3</v>
      </c>
      <c r="E267" s="29"/>
      <c r="F267" s="29"/>
      <c r="G267" s="152"/>
      <c r="H267" s="31">
        <f>H279+H273+H268</f>
        <v>14267.500000000002</v>
      </c>
      <c r="I267" s="31">
        <f>I273</f>
        <v>1900</v>
      </c>
      <c r="J267" s="48"/>
    </row>
    <row r="268" spans="1:10" ht="48" customHeight="1">
      <c r="A268" s="53" t="s">
        <v>259</v>
      </c>
      <c r="B268" s="30">
        <v>650</v>
      </c>
      <c r="C268" s="30">
        <v>5</v>
      </c>
      <c r="D268" s="33">
        <v>3</v>
      </c>
      <c r="E268" s="189" t="s">
        <v>261</v>
      </c>
      <c r="F268" s="29"/>
      <c r="G268" s="31">
        <f aca="true" t="shared" si="9" ref="G268:H271">G269</f>
        <v>624.6</v>
      </c>
      <c r="H268" s="31">
        <f t="shared" si="9"/>
        <v>624.6</v>
      </c>
      <c r="I268" s="31"/>
      <c r="J268" s="48"/>
    </row>
    <row r="269" spans="1:10" ht="56.25" customHeight="1">
      <c r="A269" s="53" t="s">
        <v>260</v>
      </c>
      <c r="B269" s="30">
        <v>650</v>
      </c>
      <c r="C269" s="30">
        <v>5</v>
      </c>
      <c r="D269" s="33">
        <v>3</v>
      </c>
      <c r="E269" s="189" t="s">
        <v>262</v>
      </c>
      <c r="F269" s="29"/>
      <c r="G269" s="31">
        <f t="shared" si="9"/>
        <v>624.6</v>
      </c>
      <c r="H269" s="31">
        <f t="shared" si="9"/>
        <v>624.6</v>
      </c>
      <c r="I269" s="31"/>
      <c r="J269" s="48"/>
    </row>
    <row r="270" spans="1:10" ht="30.75" customHeight="1">
      <c r="A270" s="53" t="s">
        <v>114</v>
      </c>
      <c r="B270" s="30">
        <v>650</v>
      </c>
      <c r="C270" s="30">
        <v>5</v>
      </c>
      <c r="D270" s="33">
        <v>3</v>
      </c>
      <c r="E270" s="189" t="s">
        <v>262</v>
      </c>
      <c r="F270" s="29">
        <v>200</v>
      </c>
      <c r="G270" s="31">
        <f t="shared" si="9"/>
        <v>624.6</v>
      </c>
      <c r="H270" s="31">
        <f t="shared" si="9"/>
        <v>624.6</v>
      </c>
      <c r="I270" s="31"/>
      <c r="J270" s="48"/>
    </row>
    <row r="271" spans="1:10" ht="36.75" customHeight="1">
      <c r="A271" s="56" t="s">
        <v>115</v>
      </c>
      <c r="B271" s="30">
        <v>650</v>
      </c>
      <c r="C271" s="30">
        <v>5</v>
      </c>
      <c r="D271" s="33">
        <v>3</v>
      </c>
      <c r="E271" s="189" t="s">
        <v>262</v>
      </c>
      <c r="F271" s="29">
        <v>240</v>
      </c>
      <c r="G271" s="31">
        <f t="shared" si="9"/>
        <v>624.6</v>
      </c>
      <c r="H271" s="31">
        <f t="shared" si="9"/>
        <v>624.6</v>
      </c>
      <c r="I271" s="31"/>
      <c r="J271" s="48"/>
    </row>
    <row r="272" spans="1:10" ht="30" customHeight="1">
      <c r="A272" s="28" t="s">
        <v>116</v>
      </c>
      <c r="B272" s="30">
        <v>650</v>
      </c>
      <c r="C272" s="30">
        <v>5</v>
      </c>
      <c r="D272" s="33">
        <v>3</v>
      </c>
      <c r="E272" s="189" t="s">
        <v>262</v>
      </c>
      <c r="F272" s="29">
        <v>244</v>
      </c>
      <c r="G272" s="31">
        <v>624.6</v>
      </c>
      <c r="H272" s="31">
        <v>624.6</v>
      </c>
      <c r="I272" s="31"/>
      <c r="J272" s="48"/>
    </row>
    <row r="273" spans="1:10" ht="91.5" customHeight="1">
      <c r="A273" s="53" t="s">
        <v>170</v>
      </c>
      <c r="B273" s="63">
        <v>650</v>
      </c>
      <c r="C273" s="77">
        <v>5</v>
      </c>
      <c r="D273" s="78">
        <v>3</v>
      </c>
      <c r="E273" s="34">
        <v>1600000</v>
      </c>
      <c r="F273" s="29"/>
      <c r="G273" s="152"/>
      <c r="H273" s="31">
        <f aca="true" t="shared" si="10" ref="H273:I277">H274</f>
        <v>1919.2</v>
      </c>
      <c r="I273" s="31">
        <f t="shared" si="10"/>
        <v>1900</v>
      </c>
      <c r="J273" s="48"/>
    </row>
    <row r="274" spans="1:10" ht="126.75" customHeight="1">
      <c r="A274" s="53" t="s">
        <v>186</v>
      </c>
      <c r="B274" s="63">
        <v>650</v>
      </c>
      <c r="C274" s="77">
        <v>5</v>
      </c>
      <c r="D274" s="78">
        <v>3</v>
      </c>
      <c r="E274" s="34">
        <v>1640000</v>
      </c>
      <c r="F274" s="29"/>
      <c r="G274" s="152"/>
      <c r="H274" s="31">
        <f t="shared" si="10"/>
        <v>1919.2</v>
      </c>
      <c r="I274" s="31">
        <f t="shared" si="10"/>
        <v>1900</v>
      </c>
      <c r="J274" s="48"/>
    </row>
    <row r="275" spans="1:10" ht="162.75" customHeight="1">
      <c r="A275" s="53" t="s">
        <v>212</v>
      </c>
      <c r="B275" s="63">
        <v>650</v>
      </c>
      <c r="C275" s="77">
        <v>5</v>
      </c>
      <c r="D275" s="78">
        <v>3</v>
      </c>
      <c r="E275" s="34">
        <v>1645645</v>
      </c>
      <c r="F275" s="29"/>
      <c r="G275" s="152"/>
      <c r="H275" s="31">
        <f t="shared" si="10"/>
        <v>1919.2</v>
      </c>
      <c r="I275" s="31">
        <f t="shared" si="10"/>
        <v>1900</v>
      </c>
      <c r="J275" s="48"/>
    </row>
    <row r="276" spans="1:10" ht="27" customHeight="1">
      <c r="A276" s="53" t="s">
        <v>114</v>
      </c>
      <c r="B276" s="63">
        <v>650</v>
      </c>
      <c r="C276" s="77">
        <v>5</v>
      </c>
      <c r="D276" s="78">
        <v>3</v>
      </c>
      <c r="E276" s="34">
        <v>1645645</v>
      </c>
      <c r="F276" s="29">
        <v>200</v>
      </c>
      <c r="G276" s="152"/>
      <c r="H276" s="31">
        <f t="shared" si="10"/>
        <v>1919.2</v>
      </c>
      <c r="I276" s="31">
        <f t="shared" si="10"/>
        <v>1900</v>
      </c>
      <c r="J276" s="48"/>
    </row>
    <row r="277" spans="1:10" ht="30.75" customHeight="1">
      <c r="A277" s="56" t="s">
        <v>115</v>
      </c>
      <c r="B277" s="63">
        <v>650</v>
      </c>
      <c r="C277" s="77">
        <v>5</v>
      </c>
      <c r="D277" s="78">
        <v>3</v>
      </c>
      <c r="E277" s="34">
        <v>1645645</v>
      </c>
      <c r="F277" s="29">
        <v>240</v>
      </c>
      <c r="G277" s="152"/>
      <c r="H277" s="31">
        <f t="shared" si="10"/>
        <v>1919.2</v>
      </c>
      <c r="I277" s="31">
        <f t="shared" si="10"/>
        <v>1900</v>
      </c>
      <c r="J277" s="48"/>
    </row>
    <row r="278" spans="1:10" ht="25.5" customHeight="1">
      <c r="A278" s="53" t="s">
        <v>116</v>
      </c>
      <c r="B278" s="63">
        <v>650</v>
      </c>
      <c r="C278" s="77">
        <v>5</v>
      </c>
      <c r="D278" s="78">
        <v>3</v>
      </c>
      <c r="E278" s="34">
        <v>1645645</v>
      </c>
      <c r="F278" s="29">
        <v>244</v>
      </c>
      <c r="G278" s="152"/>
      <c r="H278" s="31">
        <v>1919.2</v>
      </c>
      <c r="I278" s="31">
        <v>1900</v>
      </c>
      <c r="J278" s="48"/>
    </row>
    <row r="279" spans="1:10" ht="14.25" customHeight="1">
      <c r="A279" s="53" t="s">
        <v>140</v>
      </c>
      <c r="B279" s="63">
        <v>650</v>
      </c>
      <c r="C279" s="30">
        <v>5</v>
      </c>
      <c r="D279" s="33">
        <v>3</v>
      </c>
      <c r="E279" s="29">
        <v>4000000</v>
      </c>
      <c r="F279" s="29"/>
      <c r="G279" s="152"/>
      <c r="H279" s="31">
        <f>H280+H288</f>
        <v>11723.7</v>
      </c>
      <c r="I279" s="45"/>
      <c r="J279" s="48"/>
    </row>
    <row r="280" spans="1:10" ht="24.75" customHeight="1">
      <c r="A280" s="53" t="s">
        <v>160</v>
      </c>
      <c r="B280" s="63">
        <v>650</v>
      </c>
      <c r="C280" s="30">
        <v>5</v>
      </c>
      <c r="D280" s="33">
        <v>3</v>
      </c>
      <c r="E280" s="29">
        <v>4060000</v>
      </c>
      <c r="F280" s="29"/>
      <c r="G280" s="152"/>
      <c r="H280" s="31">
        <f>H281+H285</f>
        <v>8979.9</v>
      </c>
      <c r="I280" s="45"/>
      <c r="J280" s="48"/>
    </row>
    <row r="281" spans="1:10" ht="19.5" customHeight="1">
      <c r="A281" s="53" t="s">
        <v>161</v>
      </c>
      <c r="B281" s="63">
        <v>650</v>
      </c>
      <c r="C281" s="30">
        <v>5</v>
      </c>
      <c r="D281" s="33">
        <v>3</v>
      </c>
      <c r="E281" s="29">
        <v>4062130</v>
      </c>
      <c r="F281" s="29"/>
      <c r="G281" s="152"/>
      <c r="H281" s="31">
        <f>H282</f>
        <v>8979.8</v>
      </c>
      <c r="I281" s="48"/>
      <c r="J281" s="48"/>
    </row>
    <row r="282" spans="1:10" ht="28.5" customHeight="1">
      <c r="A282" s="53" t="s">
        <v>114</v>
      </c>
      <c r="B282" s="63">
        <v>650</v>
      </c>
      <c r="C282" s="30">
        <v>5</v>
      </c>
      <c r="D282" s="33">
        <v>3</v>
      </c>
      <c r="E282" s="29">
        <v>4062130</v>
      </c>
      <c r="F282" s="63">
        <v>200</v>
      </c>
      <c r="G282" s="151"/>
      <c r="H282" s="74">
        <f>H283</f>
        <v>8979.8</v>
      </c>
      <c r="I282" s="48"/>
      <c r="J282" s="48"/>
    </row>
    <row r="283" spans="1:10" ht="27" customHeight="1">
      <c r="A283" s="56" t="s">
        <v>115</v>
      </c>
      <c r="B283" s="63">
        <v>650</v>
      </c>
      <c r="C283" s="30">
        <v>5</v>
      </c>
      <c r="D283" s="33">
        <v>3</v>
      </c>
      <c r="E283" s="29">
        <v>4062130</v>
      </c>
      <c r="F283" s="29">
        <v>240</v>
      </c>
      <c r="G283" s="152"/>
      <c r="H283" s="31">
        <f>H284</f>
        <v>8979.8</v>
      </c>
      <c r="I283" s="48"/>
      <c r="J283" s="48"/>
    </row>
    <row r="284" spans="1:10" ht="29.25" customHeight="1">
      <c r="A284" s="53" t="s">
        <v>116</v>
      </c>
      <c r="B284" s="63">
        <v>650</v>
      </c>
      <c r="C284" s="30">
        <v>5</v>
      </c>
      <c r="D284" s="33">
        <v>3</v>
      </c>
      <c r="E284" s="29">
        <v>4062130</v>
      </c>
      <c r="F284" s="29">
        <v>244</v>
      </c>
      <c r="G284" s="152"/>
      <c r="H284" s="31">
        <v>8979.8</v>
      </c>
      <c r="I284" s="48"/>
      <c r="J284" s="48"/>
    </row>
    <row r="285" spans="1:10" ht="21" customHeight="1">
      <c r="A285" s="53" t="s">
        <v>117</v>
      </c>
      <c r="B285" s="63">
        <v>650</v>
      </c>
      <c r="C285" s="30">
        <v>5</v>
      </c>
      <c r="D285" s="33">
        <v>3</v>
      </c>
      <c r="E285" s="29">
        <v>4062130</v>
      </c>
      <c r="F285" s="29">
        <v>800</v>
      </c>
      <c r="G285" s="152"/>
      <c r="H285" s="31">
        <f>H286</f>
        <v>0.1</v>
      </c>
      <c r="I285" s="48"/>
      <c r="J285" s="48"/>
    </row>
    <row r="286" spans="1:10" ht="21" customHeight="1">
      <c r="A286" s="53" t="s">
        <v>118</v>
      </c>
      <c r="B286" s="63">
        <v>650</v>
      </c>
      <c r="C286" s="30">
        <v>5</v>
      </c>
      <c r="D286" s="33">
        <v>3</v>
      </c>
      <c r="E286" s="29">
        <v>4062130</v>
      </c>
      <c r="F286" s="29">
        <v>850</v>
      </c>
      <c r="G286" s="152"/>
      <c r="H286" s="31">
        <f>H287</f>
        <v>0.1</v>
      </c>
      <c r="I286" s="48"/>
      <c r="J286" s="48"/>
    </row>
    <row r="287" spans="1:10" ht="29.25" customHeight="1">
      <c r="A287" s="53" t="s">
        <v>119</v>
      </c>
      <c r="B287" s="63">
        <v>650</v>
      </c>
      <c r="C287" s="30">
        <v>5</v>
      </c>
      <c r="D287" s="33">
        <v>3</v>
      </c>
      <c r="E287" s="29">
        <v>4062130</v>
      </c>
      <c r="F287" s="29">
        <v>852</v>
      </c>
      <c r="G287" s="152"/>
      <c r="H287" s="31">
        <v>0.1</v>
      </c>
      <c r="I287" s="48"/>
      <c r="J287" s="48"/>
    </row>
    <row r="288" spans="1:10" ht="38.25" customHeight="1">
      <c r="A288" s="53" t="s">
        <v>228</v>
      </c>
      <c r="B288" s="63">
        <v>650</v>
      </c>
      <c r="C288" s="30">
        <v>5</v>
      </c>
      <c r="D288" s="33">
        <v>3</v>
      </c>
      <c r="E288" s="29">
        <v>4125608</v>
      </c>
      <c r="F288" s="29"/>
      <c r="G288" s="31">
        <f aca="true" t="shared" si="11" ref="G288:H290">G289</f>
        <v>1300</v>
      </c>
      <c r="H288" s="31">
        <f t="shared" si="11"/>
        <v>2743.8</v>
      </c>
      <c r="I288" s="48"/>
      <c r="J288" s="48"/>
    </row>
    <row r="289" spans="1:10" ht="29.25" customHeight="1">
      <c r="A289" s="53" t="s">
        <v>114</v>
      </c>
      <c r="B289" s="63">
        <v>650</v>
      </c>
      <c r="C289" s="30">
        <v>5</v>
      </c>
      <c r="D289" s="33">
        <v>3</v>
      </c>
      <c r="E289" s="29">
        <v>4125608</v>
      </c>
      <c r="F289" s="63">
        <v>200</v>
      </c>
      <c r="G289" s="31">
        <f t="shared" si="11"/>
        <v>1300</v>
      </c>
      <c r="H289" s="31">
        <f t="shared" si="11"/>
        <v>2743.8</v>
      </c>
      <c r="I289" s="48"/>
      <c r="J289" s="48"/>
    </row>
    <row r="290" spans="1:10" ht="29.25" customHeight="1">
      <c r="A290" s="56" t="s">
        <v>115</v>
      </c>
      <c r="B290" s="63">
        <v>650</v>
      </c>
      <c r="C290" s="30">
        <v>5</v>
      </c>
      <c r="D290" s="33">
        <v>3</v>
      </c>
      <c r="E290" s="29">
        <v>4125608</v>
      </c>
      <c r="F290" s="29">
        <v>240</v>
      </c>
      <c r="G290" s="31">
        <f t="shared" si="11"/>
        <v>1300</v>
      </c>
      <c r="H290" s="31">
        <f t="shared" si="11"/>
        <v>2743.8</v>
      </c>
      <c r="I290" s="48"/>
      <c r="J290" s="48"/>
    </row>
    <row r="291" spans="1:10" ht="29.25" customHeight="1">
      <c r="A291" s="53" t="s">
        <v>116</v>
      </c>
      <c r="B291" s="63">
        <v>650</v>
      </c>
      <c r="C291" s="30">
        <v>5</v>
      </c>
      <c r="D291" s="33">
        <v>3</v>
      </c>
      <c r="E291" s="29">
        <v>4125608</v>
      </c>
      <c r="F291" s="29">
        <v>244</v>
      </c>
      <c r="G291" s="31">
        <v>1300</v>
      </c>
      <c r="H291" s="31">
        <v>2743.8</v>
      </c>
      <c r="I291" s="48"/>
      <c r="J291" s="48"/>
    </row>
    <row r="292" spans="1:10" ht="17.25" customHeight="1">
      <c r="A292" s="182" t="s">
        <v>106</v>
      </c>
      <c r="B292" s="71">
        <v>650</v>
      </c>
      <c r="C292" s="68">
        <v>8</v>
      </c>
      <c r="D292" s="33"/>
      <c r="E292" s="29"/>
      <c r="F292" s="29"/>
      <c r="G292" s="152"/>
      <c r="H292" s="73">
        <f>H293</f>
        <v>4125.7</v>
      </c>
      <c r="I292" s="104">
        <f>I293</f>
        <v>279.3</v>
      </c>
      <c r="J292" s="48"/>
    </row>
    <row r="293" spans="1:10" ht="19.5" customHeight="1">
      <c r="A293" s="183" t="s">
        <v>28</v>
      </c>
      <c r="B293" s="63">
        <v>650</v>
      </c>
      <c r="C293" s="30">
        <v>8</v>
      </c>
      <c r="D293" s="33">
        <v>1</v>
      </c>
      <c r="E293" s="29"/>
      <c r="F293" s="29"/>
      <c r="G293" s="152"/>
      <c r="H293" s="31">
        <f>H300+H294</f>
        <v>4125.7</v>
      </c>
      <c r="I293" s="92">
        <f aca="true" t="shared" si="12" ref="I293:I298">I294</f>
        <v>279.3</v>
      </c>
      <c r="J293" s="48"/>
    </row>
    <row r="294" spans="1:10" ht="42" customHeight="1">
      <c r="A294" s="53" t="s">
        <v>165</v>
      </c>
      <c r="B294" s="63">
        <v>650</v>
      </c>
      <c r="C294" s="30">
        <v>8</v>
      </c>
      <c r="D294" s="33">
        <v>1</v>
      </c>
      <c r="E294" s="99" t="s">
        <v>173</v>
      </c>
      <c r="F294" s="29"/>
      <c r="G294" s="152"/>
      <c r="H294" s="31">
        <f>H295</f>
        <v>279.3</v>
      </c>
      <c r="I294" s="31">
        <f t="shared" si="12"/>
        <v>279.3</v>
      </c>
      <c r="J294" s="48"/>
    </row>
    <row r="295" spans="1:10" ht="64.5" customHeight="1">
      <c r="A295" s="53" t="s">
        <v>251</v>
      </c>
      <c r="B295" s="63">
        <v>650</v>
      </c>
      <c r="C295" s="30">
        <v>8</v>
      </c>
      <c r="D295" s="33">
        <v>1</v>
      </c>
      <c r="E295" s="99" t="s">
        <v>174</v>
      </c>
      <c r="F295" s="29"/>
      <c r="G295" s="152"/>
      <c r="H295" s="31">
        <f>H296</f>
        <v>279.3</v>
      </c>
      <c r="I295" s="31">
        <f t="shared" si="12"/>
        <v>279.3</v>
      </c>
      <c r="J295" s="48"/>
    </row>
    <row r="296" spans="1:17" ht="88.5" customHeight="1">
      <c r="A296" s="53" t="s">
        <v>215</v>
      </c>
      <c r="B296" s="63">
        <v>650</v>
      </c>
      <c r="C296" s="30">
        <v>8</v>
      </c>
      <c r="D296" s="33">
        <v>1</v>
      </c>
      <c r="E296" s="99" t="s">
        <v>207</v>
      </c>
      <c r="F296" s="29"/>
      <c r="G296" s="152"/>
      <c r="H296" s="31">
        <f>H297</f>
        <v>279.3</v>
      </c>
      <c r="I296" s="31">
        <f t="shared" si="12"/>
        <v>279.3</v>
      </c>
      <c r="J296" s="48"/>
      <c r="Q296" s="20" t="s">
        <v>196</v>
      </c>
    </row>
    <row r="297" spans="1:10" ht="26.25" customHeight="1">
      <c r="A297" s="53" t="s">
        <v>114</v>
      </c>
      <c r="B297" s="63">
        <v>650</v>
      </c>
      <c r="C297" s="30">
        <v>8</v>
      </c>
      <c r="D297" s="33">
        <v>1</v>
      </c>
      <c r="E297" s="99" t="s">
        <v>207</v>
      </c>
      <c r="F297" s="29">
        <v>200</v>
      </c>
      <c r="G297" s="152"/>
      <c r="H297" s="31">
        <f>H298</f>
        <v>279.3</v>
      </c>
      <c r="I297" s="31">
        <f t="shared" si="12"/>
        <v>279.3</v>
      </c>
      <c r="J297" s="48"/>
    </row>
    <row r="298" spans="1:10" ht="28.5" customHeight="1">
      <c r="A298" s="56" t="s">
        <v>115</v>
      </c>
      <c r="B298" s="63">
        <v>650</v>
      </c>
      <c r="C298" s="30">
        <v>8</v>
      </c>
      <c r="D298" s="33">
        <v>1</v>
      </c>
      <c r="E298" s="99" t="s">
        <v>207</v>
      </c>
      <c r="F298" s="29">
        <v>240</v>
      </c>
      <c r="G298" s="152"/>
      <c r="H298" s="31">
        <f>H299</f>
        <v>279.3</v>
      </c>
      <c r="I298" s="31">
        <f t="shared" si="12"/>
        <v>279.3</v>
      </c>
      <c r="J298" s="48"/>
    </row>
    <row r="299" spans="1:10" ht="36.75" customHeight="1">
      <c r="A299" s="56" t="s">
        <v>120</v>
      </c>
      <c r="B299" s="63">
        <v>650</v>
      </c>
      <c r="C299" s="30">
        <v>8</v>
      </c>
      <c r="D299" s="33">
        <v>1</v>
      </c>
      <c r="E299" s="99" t="s">
        <v>207</v>
      </c>
      <c r="F299" s="29">
        <v>242</v>
      </c>
      <c r="G299" s="152"/>
      <c r="H299" s="31">
        <v>279.3</v>
      </c>
      <c r="I299" s="31">
        <v>279.3</v>
      </c>
      <c r="J299" s="48"/>
    </row>
    <row r="300" spans="1:10" ht="18" customHeight="1">
      <c r="A300" s="53" t="s">
        <v>162</v>
      </c>
      <c r="B300" s="63">
        <v>650</v>
      </c>
      <c r="C300" s="30">
        <v>8</v>
      </c>
      <c r="D300" s="33">
        <v>1</v>
      </c>
      <c r="E300" s="29">
        <v>4000000</v>
      </c>
      <c r="F300" s="29"/>
      <c r="G300" s="152"/>
      <c r="H300" s="31">
        <f>H302</f>
        <v>3846.4</v>
      </c>
      <c r="I300" s="48"/>
      <c r="J300" s="48"/>
    </row>
    <row r="301" spans="1:10" ht="0.75" customHeight="1" hidden="1">
      <c r="A301" s="53"/>
      <c r="B301" s="63"/>
      <c r="C301" s="30"/>
      <c r="D301" s="33"/>
      <c r="E301" s="29"/>
      <c r="F301" s="29"/>
      <c r="G301" s="152"/>
      <c r="H301" s="31"/>
      <c r="I301" s="48"/>
      <c r="J301" s="48"/>
    </row>
    <row r="302" spans="1:10" ht="29.25" customHeight="1">
      <c r="A302" s="53" t="s">
        <v>163</v>
      </c>
      <c r="B302" s="63">
        <v>650</v>
      </c>
      <c r="C302" s="30">
        <v>8</v>
      </c>
      <c r="D302" s="33">
        <v>1</v>
      </c>
      <c r="E302" s="29">
        <v>4070000</v>
      </c>
      <c r="F302" s="29"/>
      <c r="G302" s="152"/>
      <c r="H302" s="31">
        <f>H312+H303</f>
        <v>3846.4</v>
      </c>
      <c r="I302" s="47"/>
      <c r="J302" s="48"/>
    </row>
    <row r="303" spans="1:10" ht="41.25" customHeight="1">
      <c r="A303" s="53" t="s">
        <v>164</v>
      </c>
      <c r="B303" s="63">
        <v>650</v>
      </c>
      <c r="C303" s="77">
        <v>8</v>
      </c>
      <c r="D303" s="78">
        <v>1</v>
      </c>
      <c r="E303" s="63">
        <v>4070059</v>
      </c>
      <c r="F303" s="63"/>
      <c r="G303" s="153"/>
      <c r="H303" s="74">
        <f>H304+H308</f>
        <v>2413</v>
      </c>
      <c r="I303" s="47"/>
      <c r="J303" s="48"/>
    </row>
    <row r="304" spans="1:10" ht="35.25" customHeight="1">
      <c r="A304" s="53" t="s">
        <v>110</v>
      </c>
      <c r="B304" s="63">
        <v>650</v>
      </c>
      <c r="C304" s="30">
        <v>8</v>
      </c>
      <c r="D304" s="33">
        <v>1</v>
      </c>
      <c r="E304" s="63">
        <v>4070059</v>
      </c>
      <c r="F304" s="29">
        <v>100</v>
      </c>
      <c r="G304" s="152"/>
      <c r="H304" s="31">
        <f>H305</f>
        <v>2037.2</v>
      </c>
      <c r="I304" s="47"/>
      <c r="J304" s="48"/>
    </row>
    <row r="305" spans="1:10" ht="24" customHeight="1">
      <c r="A305" s="53" t="s">
        <v>111</v>
      </c>
      <c r="B305" s="63">
        <v>650</v>
      </c>
      <c r="C305" s="30">
        <v>8</v>
      </c>
      <c r="D305" s="33">
        <v>1</v>
      </c>
      <c r="E305" s="63">
        <v>4070059</v>
      </c>
      <c r="F305" s="29">
        <v>110</v>
      </c>
      <c r="G305" s="152"/>
      <c r="H305" s="31">
        <f>H306+H307</f>
        <v>2037.2</v>
      </c>
      <c r="I305" s="47"/>
      <c r="J305" s="48"/>
    </row>
    <row r="306" spans="1:10" ht="24" customHeight="1">
      <c r="A306" s="53" t="s">
        <v>175</v>
      </c>
      <c r="B306" s="63">
        <v>650</v>
      </c>
      <c r="C306" s="30">
        <v>8</v>
      </c>
      <c r="D306" s="33">
        <v>1</v>
      </c>
      <c r="E306" s="63">
        <v>4070059</v>
      </c>
      <c r="F306" s="29">
        <v>111</v>
      </c>
      <c r="G306" s="152"/>
      <c r="H306" s="31">
        <v>2007.2</v>
      </c>
      <c r="I306" s="47"/>
      <c r="J306" s="48"/>
    </row>
    <row r="307" spans="1:10" ht="31.5" customHeight="1">
      <c r="A307" s="56" t="s">
        <v>113</v>
      </c>
      <c r="B307" s="63">
        <v>650</v>
      </c>
      <c r="C307" s="30">
        <v>8</v>
      </c>
      <c r="D307" s="33">
        <v>1</v>
      </c>
      <c r="E307" s="63">
        <v>4070059</v>
      </c>
      <c r="F307" s="29">
        <v>112</v>
      </c>
      <c r="G307" s="152"/>
      <c r="H307" s="31">
        <v>30</v>
      </c>
      <c r="I307" s="47"/>
      <c r="J307" s="48"/>
    </row>
    <row r="308" spans="1:10" ht="31.5" customHeight="1">
      <c r="A308" s="53" t="s">
        <v>114</v>
      </c>
      <c r="B308" s="63">
        <v>650</v>
      </c>
      <c r="C308" s="30">
        <v>8</v>
      </c>
      <c r="D308" s="33">
        <v>1</v>
      </c>
      <c r="E308" s="63">
        <v>4070059</v>
      </c>
      <c r="F308" s="29">
        <v>200</v>
      </c>
      <c r="G308" s="152"/>
      <c r="H308" s="31">
        <f>H309</f>
        <v>375.8</v>
      </c>
      <c r="I308" s="47"/>
      <c r="J308" s="48"/>
    </row>
    <row r="309" spans="1:10" ht="31.5" customHeight="1">
      <c r="A309" s="56" t="s">
        <v>115</v>
      </c>
      <c r="B309" s="63">
        <v>650</v>
      </c>
      <c r="C309" s="30">
        <v>8</v>
      </c>
      <c r="D309" s="33">
        <v>1</v>
      </c>
      <c r="E309" s="63">
        <v>4070059</v>
      </c>
      <c r="F309" s="29">
        <v>240</v>
      </c>
      <c r="G309" s="152"/>
      <c r="H309" s="31">
        <f>H311+H310</f>
        <v>375.8</v>
      </c>
      <c r="I309" s="47"/>
      <c r="J309" s="48"/>
    </row>
    <row r="310" spans="1:10" ht="43.5" customHeight="1">
      <c r="A310" s="56" t="s">
        <v>120</v>
      </c>
      <c r="B310" s="63">
        <v>650</v>
      </c>
      <c r="C310" s="30">
        <v>8</v>
      </c>
      <c r="D310" s="33">
        <v>1</v>
      </c>
      <c r="E310" s="63">
        <v>4070059</v>
      </c>
      <c r="F310" s="29">
        <v>242</v>
      </c>
      <c r="G310" s="152"/>
      <c r="H310" s="31">
        <v>80</v>
      </c>
      <c r="I310" s="47"/>
      <c r="J310" s="48"/>
    </row>
    <row r="311" spans="1:10" ht="31.5" customHeight="1">
      <c r="A311" s="53" t="s">
        <v>116</v>
      </c>
      <c r="B311" s="63">
        <v>650</v>
      </c>
      <c r="C311" s="30">
        <v>8</v>
      </c>
      <c r="D311" s="33">
        <v>1</v>
      </c>
      <c r="E311" s="63">
        <v>4070059</v>
      </c>
      <c r="F311" s="29">
        <v>244</v>
      </c>
      <c r="G311" s="152"/>
      <c r="H311" s="31">
        <v>295.8</v>
      </c>
      <c r="I311" s="47"/>
      <c r="J311" s="48"/>
    </row>
    <row r="312" spans="1:10" ht="30" customHeight="1">
      <c r="A312" s="53" t="s">
        <v>128</v>
      </c>
      <c r="B312" s="63">
        <v>650</v>
      </c>
      <c r="C312" s="30">
        <v>8</v>
      </c>
      <c r="D312" s="33">
        <v>1</v>
      </c>
      <c r="E312" s="29">
        <v>4072113</v>
      </c>
      <c r="F312" s="29"/>
      <c r="G312" s="152"/>
      <c r="H312" s="31">
        <f>H313</f>
        <v>1433.4</v>
      </c>
      <c r="I312" s="47"/>
      <c r="J312" s="48"/>
    </row>
    <row r="313" spans="1:10" ht="29.25" customHeight="1">
      <c r="A313" s="53" t="s">
        <v>114</v>
      </c>
      <c r="B313" s="63">
        <v>650</v>
      </c>
      <c r="C313" s="30">
        <v>8</v>
      </c>
      <c r="D313" s="33">
        <v>1</v>
      </c>
      <c r="E313" s="29">
        <v>4072113</v>
      </c>
      <c r="F313" s="29">
        <v>200</v>
      </c>
      <c r="G313" s="152"/>
      <c r="H313" s="31">
        <f>H314</f>
        <v>1433.4</v>
      </c>
      <c r="I313" s="47"/>
      <c r="J313" s="48"/>
    </row>
    <row r="314" spans="1:10" ht="28.5" customHeight="1">
      <c r="A314" s="56" t="s">
        <v>115</v>
      </c>
      <c r="B314" s="63">
        <v>650</v>
      </c>
      <c r="C314" s="30">
        <v>8</v>
      </c>
      <c r="D314" s="33">
        <v>1</v>
      </c>
      <c r="E314" s="29">
        <v>4072113</v>
      </c>
      <c r="F314" s="29">
        <v>240</v>
      </c>
      <c r="G314" s="152"/>
      <c r="H314" s="31">
        <f>H315</f>
        <v>1433.4</v>
      </c>
      <c r="I314" s="47"/>
      <c r="J314" s="48"/>
    </row>
    <row r="315" spans="1:23" ht="32.25" customHeight="1">
      <c r="A315" s="53" t="s">
        <v>116</v>
      </c>
      <c r="B315" s="63">
        <v>650</v>
      </c>
      <c r="C315" s="30">
        <v>8</v>
      </c>
      <c r="D315" s="33">
        <v>1</v>
      </c>
      <c r="E315" s="29">
        <v>4072113</v>
      </c>
      <c r="F315" s="29">
        <v>244</v>
      </c>
      <c r="G315" s="152"/>
      <c r="H315" s="31">
        <v>1433.4</v>
      </c>
      <c r="I315" s="47"/>
      <c r="J315" s="48"/>
      <c r="W315" s="20">
        <v>26.4</v>
      </c>
    </row>
    <row r="316" spans="1:10" ht="18" customHeight="1">
      <c r="A316" s="53" t="s">
        <v>36</v>
      </c>
      <c r="B316" s="71">
        <v>650</v>
      </c>
      <c r="C316" s="68">
        <v>10</v>
      </c>
      <c r="D316" s="69"/>
      <c r="E316" s="71"/>
      <c r="F316" s="71"/>
      <c r="G316" s="72">
        <v>26.4</v>
      </c>
      <c r="H316" s="73">
        <f aca="true" t="shared" si="13" ref="H316:H321">H317</f>
        <v>26.4</v>
      </c>
      <c r="I316" s="47"/>
      <c r="J316" s="48"/>
    </row>
    <row r="317" spans="1:10" ht="21" customHeight="1">
      <c r="A317" s="53" t="s">
        <v>37</v>
      </c>
      <c r="B317" s="63">
        <v>650</v>
      </c>
      <c r="C317" s="30">
        <v>10</v>
      </c>
      <c r="D317" s="33">
        <v>1</v>
      </c>
      <c r="E317" s="29"/>
      <c r="F317" s="29"/>
      <c r="G317" s="45">
        <v>26.4</v>
      </c>
      <c r="H317" s="31">
        <f t="shared" si="13"/>
        <v>26.4</v>
      </c>
      <c r="I317" s="47"/>
      <c r="J317" s="48"/>
    </row>
    <row r="318" spans="1:10" ht="31.5" customHeight="1">
      <c r="A318" s="53" t="s">
        <v>252</v>
      </c>
      <c r="B318" s="63">
        <v>650</v>
      </c>
      <c r="C318" s="30">
        <v>10</v>
      </c>
      <c r="D318" s="33">
        <v>1</v>
      </c>
      <c r="E318" s="29"/>
      <c r="F318" s="29"/>
      <c r="G318" s="45"/>
      <c r="H318" s="31">
        <f t="shared" si="13"/>
        <v>26.4</v>
      </c>
      <c r="I318" s="47"/>
      <c r="J318" s="48"/>
    </row>
    <row r="319" spans="1:10" ht="21" customHeight="1">
      <c r="A319" s="53" t="s">
        <v>140</v>
      </c>
      <c r="B319" s="63">
        <v>650</v>
      </c>
      <c r="C319" s="30">
        <v>10</v>
      </c>
      <c r="D319" s="33">
        <v>1</v>
      </c>
      <c r="E319" s="29">
        <v>4000000</v>
      </c>
      <c r="F319" s="29"/>
      <c r="G319" s="45"/>
      <c r="H319" s="31">
        <f t="shared" si="13"/>
        <v>26.4</v>
      </c>
      <c r="I319" s="47"/>
      <c r="J319" s="48"/>
    </row>
    <row r="320" spans="1:23" ht="32.25" customHeight="1">
      <c r="A320" s="53" t="s">
        <v>237</v>
      </c>
      <c r="B320" s="63">
        <v>650</v>
      </c>
      <c r="C320" s="30">
        <v>10</v>
      </c>
      <c r="D320" s="33">
        <v>1</v>
      </c>
      <c r="E320" s="29"/>
      <c r="F320" s="29">
        <v>300</v>
      </c>
      <c r="G320" s="45">
        <v>26.4</v>
      </c>
      <c r="H320" s="31">
        <f t="shared" si="13"/>
        <v>26.4</v>
      </c>
      <c r="I320" s="47"/>
      <c r="J320" s="48"/>
      <c r="W320" s="20">
        <v>26.4</v>
      </c>
    </row>
    <row r="321" spans="1:23" ht="32.25" customHeight="1">
      <c r="A321" s="53" t="s">
        <v>238</v>
      </c>
      <c r="B321" s="63">
        <v>650</v>
      </c>
      <c r="C321" s="30">
        <v>10</v>
      </c>
      <c r="D321" s="33">
        <v>1</v>
      </c>
      <c r="E321" s="29">
        <v>4910100</v>
      </c>
      <c r="F321" s="29">
        <v>320</v>
      </c>
      <c r="G321" s="45">
        <v>26.4</v>
      </c>
      <c r="H321" s="31">
        <f t="shared" si="13"/>
        <v>26.4</v>
      </c>
      <c r="I321" s="47"/>
      <c r="J321" s="48"/>
      <c r="U321" s="20">
        <v>4910100</v>
      </c>
      <c r="V321" s="20">
        <v>300</v>
      </c>
      <c r="W321" s="20">
        <v>26.4</v>
      </c>
    </row>
    <row r="322" spans="1:23" ht="41.25" customHeight="1">
      <c r="A322" s="53" t="s">
        <v>239</v>
      </c>
      <c r="B322" s="63">
        <v>650</v>
      </c>
      <c r="C322" s="30">
        <v>10</v>
      </c>
      <c r="D322" s="33">
        <v>1</v>
      </c>
      <c r="E322" s="29">
        <v>4910100</v>
      </c>
      <c r="F322" s="29">
        <v>321</v>
      </c>
      <c r="G322" s="45">
        <v>26.4</v>
      </c>
      <c r="H322" s="31">
        <v>26.4</v>
      </c>
      <c r="I322" s="47"/>
      <c r="J322" s="48"/>
      <c r="U322" s="20">
        <v>4910100</v>
      </c>
      <c r="V322" s="20">
        <v>320</v>
      </c>
      <c r="W322" s="20">
        <v>26.4</v>
      </c>
    </row>
    <row r="323" spans="1:23" ht="18" customHeight="1">
      <c r="A323" s="184" t="s">
        <v>34</v>
      </c>
      <c r="B323" s="71">
        <v>650</v>
      </c>
      <c r="C323" s="68">
        <v>11</v>
      </c>
      <c r="D323" s="69"/>
      <c r="E323" s="102"/>
      <c r="F323" s="29"/>
      <c r="G323" s="152"/>
      <c r="H323" s="73">
        <f>H324+H331</f>
        <v>153</v>
      </c>
      <c r="I323" s="48"/>
      <c r="J323" s="48"/>
      <c r="U323" s="20">
        <v>4910100</v>
      </c>
      <c r="V323" s="20">
        <v>321</v>
      </c>
      <c r="W323" s="20">
        <v>26.4</v>
      </c>
    </row>
    <row r="324" spans="1:10" ht="20.25" customHeight="1">
      <c r="A324" s="185" t="s">
        <v>103</v>
      </c>
      <c r="B324" s="63">
        <v>650</v>
      </c>
      <c r="C324" s="30">
        <v>11</v>
      </c>
      <c r="D324" s="33">
        <v>1</v>
      </c>
      <c r="E324" s="29"/>
      <c r="F324" s="29"/>
      <c r="G324" s="152"/>
      <c r="H324" s="31">
        <f aca="true" t="shared" si="14" ref="H324:H329">H325</f>
        <v>133</v>
      </c>
      <c r="I324" s="48"/>
      <c r="J324" s="48"/>
    </row>
    <row r="325" spans="1:10" ht="12.75">
      <c r="A325" s="53" t="s">
        <v>140</v>
      </c>
      <c r="B325" s="63">
        <v>650</v>
      </c>
      <c r="C325" s="30">
        <v>11</v>
      </c>
      <c r="D325" s="33">
        <v>1</v>
      </c>
      <c r="E325" s="29">
        <v>4000000</v>
      </c>
      <c r="F325" s="29"/>
      <c r="G325" s="152"/>
      <c r="H325" s="31">
        <f t="shared" si="14"/>
        <v>133</v>
      </c>
      <c r="I325" s="45"/>
      <c r="J325" s="48"/>
    </row>
    <row r="326" spans="1:10" ht="24" customHeight="1">
      <c r="A326" s="53" t="s">
        <v>166</v>
      </c>
      <c r="B326" s="63">
        <v>650</v>
      </c>
      <c r="C326" s="30">
        <v>11</v>
      </c>
      <c r="D326" s="33">
        <v>1</v>
      </c>
      <c r="E326" s="29">
        <v>4100000</v>
      </c>
      <c r="F326" s="29"/>
      <c r="G326" s="152"/>
      <c r="H326" s="31">
        <f t="shared" si="14"/>
        <v>133</v>
      </c>
      <c r="I326" s="45"/>
      <c r="J326" s="48"/>
    </row>
    <row r="327" spans="1:10" ht="24" customHeight="1">
      <c r="A327" s="53" t="s">
        <v>167</v>
      </c>
      <c r="B327" s="63">
        <v>650</v>
      </c>
      <c r="C327" s="30">
        <v>11</v>
      </c>
      <c r="D327" s="33">
        <v>1</v>
      </c>
      <c r="E327" s="29">
        <v>4102113</v>
      </c>
      <c r="F327" s="29"/>
      <c r="G327" s="152"/>
      <c r="H327" s="31">
        <f t="shared" si="14"/>
        <v>133</v>
      </c>
      <c r="I327" s="45"/>
      <c r="J327" s="48"/>
    </row>
    <row r="328" spans="1:10" ht="31.5" customHeight="1">
      <c r="A328" s="53" t="s">
        <v>114</v>
      </c>
      <c r="B328" s="63">
        <v>650</v>
      </c>
      <c r="C328" s="30">
        <v>11</v>
      </c>
      <c r="D328" s="33">
        <v>1</v>
      </c>
      <c r="E328" s="29">
        <v>4102113</v>
      </c>
      <c r="F328" s="29">
        <v>200</v>
      </c>
      <c r="G328" s="152"/>
      <c r="H328" s="31">
        <f t="shared" si="14"/>
        <v>133</v>
      </c>
      <c r="I328" s="92"/>
      <c r="J328" s="48"/>
    </row>
    <row r="329" spans="1:10" ht="24" customHeight="1">
      <c r="A329" s="56" t="s">
        <v>115</v>
      </c>
      <c r="B329" s="63">
        <v>650</v>
      </c>
      <c r="C329" s="30">
        <v>11</v>
      </c>
      <c r="D329" s="33">
        <v>1</v>
      </c>
      <c r="E329" s="29">
        <v>4102113</v>
      </c>
      <c r="F329" s="29">
        <v>240</v>
      </c>
      <c r="G329" s="152"/>
      <c r="H329" s="31">
        <f t="shared" si="14"/>
        <v>133</v>
      </c>
      <c r="I329" s="45"/>
      <c r="J329" s="48"/>
    </row>
    <row r="330" spans="1:10" ht="26.25" customHeight="1">
      <c r="A330" s="53" t="s">
        <v>116</v>
      </c>
      <c r="B330" s="63">
        <v>650</v>
      </c>
      <c r="C330" s="30">
        <v>11</v>
      </c>
      <c r="D330" s="33">
        <v>1</v>
      </c>
      <c r="E330" s="29">
        <v>4102113</v>
      </c>
      <c r="F330" s="63">
        <v>244</v>
      </c>
      <c r="G330" s="151"/>
      <c r="H330" s="74">
        <v>133</v>
      </c>
      <c r="I330" s="45"/>
      <c r="J330" s="48"/>
    </row>
    <row r="331" spans="1:10" ht="56.25" customHeight="1">
      <c r="A331" s="53" t="s">
        <v>168</v>
      </c>
      <c r="B331" s="63">
        <v>650</v>
      </c>
      <c r="C331" s="30">
        <v>11</v>
      </c>
      <c r="D331" s="33">
        <v>2</v>
      </c>
      <c r="E331" s="99" t="s">
        <v>182</v>
      </c>
      <c r="F331" s="29"/>
      <c r="G331" s="152"/>
      <c r="H331" s="31">
        <f>H332</f>
        <v>20</v>
      </c>
      <c r="I331" s="45"/>
      <c r="J331" s="48"/>
    </row>
    <row r="332" spans="1:10" ht="82.5" customHeight="1">
      <c r="A332" s="53" t="s">
        <v>183</v>
      </c>
      <c r="B332" s="63">
        <v>650</v>
      </c>
      <c r="C332" s="30">
        <v>11</v>
      </c>
      <c r="D332" s="33">
        <v>2</v>
      </c>
      <c r="E332" s="99" t="s">
        <v>185</v>
      </c>
      <c r="F332" s="29"/>
      <c r="G332" s="152"/>
      <c r="H332" s="31">
        <f>H334</f>
        <v>20</v>
      </c>
      <c r="I332" s="45"/>
      <c r="J332" s="48"/>
    </row>
    <row r="333" spans="1:10" ht="82.5" customHeight="1">
      <c r="A333" s="186" t="s">
        <v>184</v>
      </c>
      <c r="B333" s="63">
        <v>650</v>
      </c>
      <c r="C333" s="30">
        <v>11</v>
      </c>
      <c r="D333" s="33">
        <v>2</v>
      </c>
      <c r="E333" s="99" t="s">
        <v>169</v>
      </c>
      <c r="F333" s="29"/>
      <c r="G333" s="152"/>
      <c r="H333" s="31">
        <f>H334</f>
        <v>20</v>
      </c>
      <c r="I333" s="45"/>
      <c r="J333" s="48"/>
    </row>
    <row r="334" spans="1:10" ht="27.75" customHeight="1">
      <c r="A334" s="53" t="s">
        <v>114</v>
      </c>
      <c r="B334" s="63">
        <v>650</v>
      </c>
      <c r="C334" s="30">
        <v>11</v>
      </c>
      <c r="D334" s="33">
        <v>2</v>
      </c>
      <c r="E334" s="99" t="s">
        <v>169</v>
      </c>
      <c r="F334" s="29">
        <v>200</v>
      </c>
      <c r="G334" s="152"/>
      <c r="H334" s="31">
        <f>H335</f>
        <v>20</v>
      </c>
      <c r="I334" s="45"/>
      <c r="J334" s="48"/>
    </row>
    <row r="335" spans="1:10" ht="24.75" customHeight="1">
      <c r="A335" s="56" t="s">
        <v>115</v>
      </c>
      <c r="B335" s="63">
        <v>650</v>
      </c>
      <c r="C335" s="30">
        <v>11</v>
      </c>
      <c r="D335" s="33">
        <v>2</v>
      </c>
      <c r="E335" s="99" t="s">
        <v>169</v>
      </c>
      <c r="F335" s="29">
        <v>240</v>
      </c>
      <c r="G335" s="152"/>
      <c r="H335" s="31">
        <f>H336</f>
        <v>20</v>
      </c>
      <c r="I335" s="45"/>
      <c r="J335" s="48"/>
    </row>
    <row r="336" spans="1:10" ht="30" customHeight="1">
      <c r="A336" s="53" t="s">
        <v>116</v>
      </c>
      <c r="B336" s="63">
        <v>650</v>
      </c>
      <c r="C336" s="30">
        <v>11</v>
      </c>
      <c r="D336" s="33">
        <v>2</v>
      </c>
      <c r="E336" s="99" t="s">
        <v>169</v>
      </c>
      <c r="F336" s="29">
        <v>244</v>
      </c>
      <c r="G336" s="152"/>
      <c r="H336" s="31">
        <v>20</v>
      </c>
      <c r="I336" s="45"/>
      <c r="J336" s="48"/>
    </row>
    <row r="337" spans="1:10" ht="53.25" customHeight="1">
      <c r="A337" s="187" t="s">
        <v>134</v>
      </c>
      <c r="B337" s="71">
        <v>650</v>
      </c>
      <c r="C337" s="68">
        <v>14</v>
      </c>
      <c r="D337" s="69"/>
      <c r="E337" s="71"/>
      <c r="F337" s="29"/>
      <c r="G337" s="152"/>
      <c r="H337" s="61">
        <f>H341</f>
        <v>3400.9</v>
      </c>
      <c r="I337" s="60"/>
      <c r="J337" s="48"/>
    </row>
    <row r="338" spans="1:10" ht="12.75" hidden="1">
      <c r="A338" s="53"/>
      <c r="B338" s="63"/>
      <c r="C338" s="30"/>
      <c r="D338" s="33"/>
      <c r="E338" s="29"/>
      <c r="F338" s="29"/>
      <c r="G338" s="152"/>
      <c r="H338" s="31"/>
      <c r="I338" s="45"/>
      <c r="J338" s="48"/>
    </row>
    <row r="339" spans="1:10" ht="12.75" hidden="1">
      <c r="A339" s="53"/>
      <c r="B339" s="63"/>
      <c r="C339" s="30"/>
      <c r="D339" s="33"/>
      <c r="E339" s="29"/>
      <c r="F339" s="29"/>
      <c r="G339" s="152"/>
      <c r="H339" s="31"/>
      <c r="I339" s="45"/>
      <c r="J339" s="48"/>
    </row>
    <row r="340" spans="1:10" ht="12.75" hidden="1">
      <c r="A340" s="56"/>
      <c r="B340" s="63"/>
      <c r="C340" s="30"/>
      <c r="D340" s="33"/>
      <c r="E340" s="29"/>
      <c r="F340" s="29"/>
      <c r="G340" s="152"/>
      <c r="H340" s="31"/>
      <c r="I340" s="45"/>
      <c r="J340" s="48"/>
    </row>
    <row r="341" spans="1:10" ht="29.25" customHeight="1">
      <c r="A341" s="181" t="s">
        <v>135</v>
      </c>
      <c r="B341" s="63">
        <v>650</v>
      </c>
      <c r="C341" s="77">
        <v>14</v>
      </c>
      <c r="D341" s="78">
        <v>3</v>
      </c>
      <c r="E341" s="79"/>
      <c r="F341" s="71"/>
      <c r="G341" s="151"/>
      <c r="H341" s="74">
        <f>H343+H342</f>
        <v>3400.9</v>
      </c>
      <c r="I341" s="45"/>
      <c r="J341" s="48"/>
    </row>
    <row r="342" spans="1:10" ht="22.5" customHeight="1">
      <c r="A342" s="188" t="s">
        <v>234</v>
      </c>
      <c r="B342" s="63">
        <v>650</v>
      </c>
      <c r="C342" s="77">
        <v>14</v>
      </c>
      <c r="D342" s="78">
        <v>3</v>
      </c>
      <c r="E342" s="117">
        <v>4115690</v>
      </c>
      <c r="F342" s="117">
        <v>540</v>
      </c>
      <c r="G342" s="152"/>
      <c r="H342" s="31">
        <v>3400.9</v>
      </c>
      <c r="I342" s="45"/>
      <c r="J342" s="48"/>
    </row>
    <row r="343" spans="1:10" ht="4.5" customHeight="1">
      <c r="A343" s="105"/>
      <c r="B343" s="106"/>
      <c r="C343" s="107"/>
      <c r="D343" s="108"/>
      <c r="E343" s="109"/>
      <c r="F343" s="110"/>
      <c r="G343" s="111"/>
      <c r="H343" s="84"/>
      <c r="I343" s="111"/>
      <c r="J343" s="112"/>
    </row>
    <row r="344" spans="1:11" ht="19.5" customHeight="1">
      <c r="A344" s="105"/>
      <c r="B344" s="106"/>
      <c r="C344" s="107"/>
      <c r="D344" s="108"/>
      <c r="E344" s="109"/>
      <c r="F344" s="110"/>
      <c r="G344" s="111"/>
      <c r="H344" s="84"/>
      <c r="I344" s="111"/>
      <c r="J344" s="112"/>
      <c r="K344" s="83"/>
    </row>
    <row r="345" spans="1:11" ht="12.75">
      <c r="A345" s="105"/>
      <c r="B345" s="106"/>
      <c r="C345" s="107"/>
      <c r="D345" s="108"/>
      <c r="E345" s="106"/>
      <c r="F345" s="165"/>
      <c r="G345" s="166"/>
      <c r="H345" s="167"/>
      <c r="I345" s="111"/>
      <c r="J345" s="112"/>
      <c r="K345" s="83"/>
    </row>
    <row r="346" spans="1:11" ht="12.75">
      <c r="A346" s="105"/>
      <c r="B346" s="106"/>
      <c r="C346" s="107"/>
      <c r="D346" s="108"/>
      <c r="E346" s="109"/>
      <c r="F346" s="110"/>
      <c r="G346" s="111"/>
      <c r="H346" s="84"/>
      <c r="I346" s="111"/>
      <c r="J346" s="112"/>
      <c r="K346" s="83"/>
    </row>
    <row r="347" spans="1:11" ht="27" customHeight="1">
      <c r="A347" s="105"/>
      <c r="B347" s="106"/>
      <c r="C347" s="107"/>
      <c r="D347" s="108"/>
      <c r="E347" s="109"/>
      <c r="F347" s="110"/>
      <c r="G347" s="111"/>
      <c r="H347" s="84"/>
      <c r="I347" s="111"/>
      <c r="J347" s="112"/>
      <c r="K347" s="83"/>
    </row>
    <row r="348" spans="1:11" ht="18.75" customHeight="1">
      <c r="A348" s="105"/>
      <c r="B348" s="106"/>
      <c r="C348" s="107"/>
      <c r="D348" s="108"/>
      <c r="E348" s="109"/>
      <c r="F348" s="110"/>
      <c r="G348" s="111"/>
      <c r="H348" s="84"/>
      <c r="I348" s="111"/>
      <c r="J348" s="112"/>
      <c r="K348" s="83"/>
    </row>
    <row r="349" spans="1:11" ht="12.75">
      <c r="A349" s="105"/>
      <c r="B349" s="106"/>
      <c r="C349" s="107"/>
      <c r="D349" s="108"/>
      <c r="E349" s="109"/>
      <c r="F349" s="110"/>
      <c r="G349" s="111"/>
      <c r="H349" s="84"/>
      <c r="I349" s="111"/>
      <c r="J349" s="112"/>
      <c r="K349" s="83"/>
    </row>
    <row r="350" spans="1:11" ht="12.75">
      <c r="A350" s="105"/>
      <c r="B350" s="106"/>
      <c r="C350" s="107"/>
      <c r="D350" s="108"/>
      <c r="E350" s="109"/>
      <c r="F350" s="110"/>
      <c r="G350" s="111"/>
      <c r="H350" s="84"/>
      <c r="I350" s="111"/>
      <c r="J350" s="112"/>
      <c r="K350" s="83"/>
    </row>
    <row r="351" spans="1:11" ht="30" customHeight="1">
      <c r="A351" s="113"/>
      <c r="B351" s="106"/>
      <c r="C351" s="107"/>
      <c r="D351" s="108"/>
      <c r="E351" s="109"/>
      <c r="F351" s="110"/>
      <c r="G351" s="111"/>
      <c r="H351" s="84"/>
      <c r="I351" s="111"/>
      <c r="J351" s="112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168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168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168"/>
      <c r="I354" s="83"/>
      <c r="J354" s="83"/>
      <c r="K354" s="83"/>
    </row>
    <row r="368" spans="6:10" ht="12.75">
      <c r="F368" s="80"/>
      <c r="G368" s="80"/>
      <c r="H368" s="81"/>
      <c r="I368" s="195"/>
      <c r="J368" s="195"/>
    </row>
    <row r="369" spans="1:10" ht="12.75">
      <c r="A369" s="19"/>
      <c r="B369" s="19"/>
      <c r="C369" s="197"/>
      <c r="D369" s="194"/>
      <c r="E369" s="194"/>
      <c r="F369" s="194"/>
      <c r="G369" s="194"/>
      <c r="H369" s="194"/>
      <c r="I369" s="194"/>
      <c r="J369" s="194"/>
    </row>
    <row r="370" spans="1:10" ht="12.75">
      <c r="A370" s="19"/>
      <c r="B370" s="19"/>
      <c r="C370" s="19"/>
      <c r="E370" s="197"/>
      <c r="F370" s="194"/>
      <c r="G370" s="194"/>
      <c r="H370" s="194"/>
      <c r="I370" s="194"/>
      <c r="J370" s="194"/>
    </row>
    <row r="371" spans="1:10" ht="12.75">
      <c r="A371" s="76"/>
      <c r="B371" s="82"/>
      <c r="C371" s="82"/>
      <c r="D371" s="82"/>
      <c r="E371" s="82"/>
      <c r="F371" s="82"/>
      <c r="G371" s="82"/>
      <c r="H371" s="199"/>
      <c r="I371" s="194"/>
      <c r="J371" s="194"/>
    </row>
    <row r="372" spans="1:8" ht="12.75">
      <c r="A372" s="19"/>
      <c r="B372" s="19"/>
      <c r="C372" s="19"/>
      <c r="D372" s="19"/>
      <c r="E372" s="19"/>
      <c r="F372" s="19"/>
      <c r="G372" s="19"/>
      <c r="H372" s="19"/>
    </row>
    <row r="373" spans="1:10" ht="15.75" customHeight="1">
      <c r="A373" s="193"/>
      <c r="B373" s="193"/>
      <c r="C373" s="193"/>
      <c r="D373" s="193"/>
      <c r="E373" s="193"/>
      <c r="F373" s="193"/>
      <c r="G373" s="193"/>
      <c r="H373" s="193"/>
      <c r="I373" s="193"/>
      <c r="J373" s="114"/>
    </row>
    <row r="374" spans="1:10" ht="15.75" customHeight="1">
      <c r="A374" s="193"/>
      <c r="B374" s="193"/>
      <c r="C374" s="193"/>
      <c r="D374" s="193"/>
      <c r="E374" s="193"/>
      <c r="F374" s="193"/>
      <c r="G374" s="193"/>
      <c r="H374" s="193"/>
      <c r="I374" s="193"/>
      <c r="J374" s="200"/>
    </row>
    <row r="375" spans="1:10" ht="13.5" customHeight="1">
      <c r="A375" s="193"/>
      <c r="B375" s="200"/>
      <c r="C375" s="200"/>
      <c r="D375" s="200"/>
      <c r="E375" s="200"/>
      <c r="F375" s="200"/>
      <c r="G375" s="200"/>
      <c r="H375" s="200"/>
      <c r="I375" s="200"/>
      <c r="J375" s="200"/>
    </row>
    <row r="376" spans="1:10" ht="15.75" customHeight="1">
      <c r="A376" s="193"/>
      <c r="B376" s="193"/>
      <c r="C376" s="193"/>
      <c r="D376" s="193"/>
      <c r="E376" s="193"/>
      <c r="F376" s="193"/>
      <c r="G376" s="193"/>
      <c r="H376" s="193"/>
      <c r="I376" s="193"/>
      <c r="J376" s="114"/>
    </row>
    <row r="377" spans="1:10" ht="15.75">
      <c r="A377" s="193"/>
      <c r="B377" s="193"/>
      <c r="C377" s="193"/>
      <c r="D377" s="193"/>
      <c r="E377" s="193"/>
      <c r="F377" s="193"/>
      <c r="G377" s="193"/>
      <c r="H377" s="193"/>
      <c r="I377" s="193"/>
      <c r="J377" s="114"/>
    </row>
    <row r="378" spans="1:10" ht="15.75">
      <c r="A378" s="193"/>
      <c r="B378" s="193"/>
      <c r="C378" s="193"/>
      <c r="D378" s="193"/>
      <c r="E378" s="193"/>
      <c r="F378" s="193"/>
      <c r="G378" s="193"/>
      <c r="H378" s="193"/>
      <c r="I378" s="193"/>
      <c r="J378" s="114"/>
    </row>
    <row r="379" spans="1:8" ht="18.75">
      <c r="A379" s="22"/>
      <c r="B379" s="22"/>
      <c r="C379" s="22"/>
      <c r="D379" s="22"/>
      <c r="E379" s="22"/>
      <c r="F379" s="22"/>
      <c r="G379" s="22"/>
      <c r="H379" s="22"/>
    </row>
  </sheetData>
  <sheetProtection/>
  <mergeCells count="24">
    <mergeCell ref="I1:J1"/>
    <mergeCell ref="C2:J2"/>
    <mergeCell ref="E3:J3"/>
    <mergeCell ref="H4:J4"/>
    <mergeCell ref="E370:J370"/>
    <mergeCell ref="H371:J371"/>
    <mergeCell ref="A377:I377"/>
    <mergeCell ref="A378:I378"/>
    <mergeCell ref="A373:I373"/>
    <mergeCell ref="A374:J374"/>
    <mergeCell ref="A375:J375"/>
    <mergeCell ref="A376:I376"/>
    <mergeCell ref="I5:J5"/>
    <mergeCell ref="C6:J6"/>
    <mergeCell ref="E7:J7"/>
    <mergeCell ref="H8:J8"/>
    <mergeCell ref="I368:J368"/>
    <mergeCell ref="C369:J369"/>
    <mergeCell ref="A15:I15"/>
    <mergeCell ref="A10:I10"/>
    <mergeCell ref="A13:I13"/>
    <mergeCell ref="A14:I14"/>
    <mergeCell ref="A11:J11"/>
    <mergeCell ref="A12:J12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att_fin</cp:lastModifiedBy>
  <cp:lastPrinted>2014-09-25T05:02:25Z</cp:lastPrinted>
  <dcterms:created xsi:type="dcterms:W3CDTF">2007-10-01T08:39:13Z</dcterms:created>
  <dcterms:modified xsi:type="dcterms:W3CDTF">2014-11-06T10:25:59Z</dcterms:modified>
  <cp:category/>
  <cp:version/>
  <cp:contentType/>
  <cp:contentStatus/>
</cp:coreProperties>
</file>